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4\FINANZAS\FEBRERO\"/>
    </mc:Choice>
  </mc:AlternateContent>
  <xr:revisionPtr revIDLastSave="0" documentId="8_{79C900B1-3B1F-43A2-B895-3CE0C1A297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  <sheet name="Plantilla Ejecución  2" sheetId="4" state="hidden" r:id="rId2"/>
  </sheets>
  <definedNames>
    <definedName name="_xlnm.Print_Area" localSheetId="0">'Plantilla Ejecución '!$A$1:$P$98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3" l="1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E25" i="3"/>
  <c r="P25" i="3" s="1"/>
  <c r="E15" i="3"/>
  <c r="E9" i="3"/>
  <c r="E8" i="3" s="1"/>
  <c r="D15" i="3"/>
  <c r="D8" i="3" s="1"/>
  <c r="P8" i="3" s="1"/>
  <c r="D9" i="3"/>
  <c r="P9" i="3" s="1"/>
  <c r="B51" i="3"/>
  <c r="B25" i="3"/>
  <c r="B15" i="3"/>
  <c r="B9" i="3"/>
  <c r="N86" i="4" l="1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8" i="3"/>
  <c r="D86" i="4" l="1"/>
  <c r="C86" i="4"/>
  <c r="C8" i="4"/>
  <c r="J86" i="4"/>
  <c r="L86" i="4"/>
  <c r="P9" i="4"/>
  <c r="E86" i="4"/>
  <c r="M86" i="4"/>
  <c r="F8" i="4"/>
  <c r="P8" i="4" s="1"/>
  <c r="P86" i="4" l="1"/>
  <c r="N86" i="3" l="1"/>
  <c r="M86" i="3"/>
  <c r="L86" i="3" l="1"/>
  <c r="K86" i="3"/>
  <c r="J86" i="3"/>
  <c r="I86" i="3"/>
  <c r="P84" i="3"/>
  <c r="P85" i="3"/>
  <c r="H86" i="3"/>
  <c r="G86" i="3"/>
  <c r="E86" i="3"/>
  <c r="D86" i="3"/>
  <c r="F86" i="3"/>
  <c r="P86" i="3" l="1"/>
</calcChain>
</file>

<file path=xl/sharedStrings.xml><?xml version="1.0" encoding="utf-8"?>
<sst xmlns="http://schemas.openxmlformats.org/spreadsheetml/2006/main" count="265" uniqueCount="111">
  <si>
    <t>Ministerio Administrativo de la Presidencia</t>
  </si>
  <si>
    <t>Direccion de Prensa del Presidente</t>
  </si>
  <si>
    <t>En RD$</t>
  </si>
  <si>
    <t>Detalle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</si>
  <si>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</si>
  <si>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</si>
  <si>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</si>
  <si>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</si>
  <si>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</si>
  <si>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</si>
  <si>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</si>
  <si>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</si>
  <si>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</si>
  <si>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</si>
  <si>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</si>
  <si>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</si>
  <si>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</si>
  <si>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</si>
  <si>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</si>
  <si>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</si>
  <si>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</si>
  <si>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</si>
  <si>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</si>
  <si>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</si>
  <si>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</si>
  <si>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</si>
  <si>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</si>
  <si>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</si>
  <si>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</si>
  <si>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</si>
  <si>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</si>
  <si>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</si>
  <si>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</si>
  <si>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</si>
  <si>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</si>
  <si>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</si>
  <si>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</si>
  <si>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</si>
  <si>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</si>
  <si>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</si>
  <si>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</si>
  <si>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</si>
  <si>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</si>
  <si>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</si>
  <si>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</si>
  <si>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</si>
  <si>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</si>
  <si>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</si>
  <si>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</si>
  <si>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</si>
  <si>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</si>
  <si>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</si>
  <si>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</si>
  <si>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</si>
  <si>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</si>
  <si>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</si>
  <si>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</si>
  <si>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</si>
  <si>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</si>
  <si>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</si>
  <si>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</si>
  <si>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</si>
  <si>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</si>
  <si>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</si>
  <si>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</si>
  <si>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</si>
  <si>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</si>
  <si>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</si>
  <si>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</si>
  <si>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</si>
  <si>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</si>
  <si>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</si>
  <si>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</si>
  <si>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</si>
  <si>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</si>
  <si>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</si>
  <si>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</si>
  <si>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</si>
  <si>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</si>
  <si>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</si>
  <si>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</si>
  <si>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</si>
  <si>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</si>
  <si>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</si>
  <si>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</si>
  <si>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</si>
  <si>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</si>
  <si>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</si>
  <si>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</si>
  <si>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</si>
  <si>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</si>
  <si>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</si>
  <si>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</si>
  <si>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</si>
  <si>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</si>
  <si>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</si>
  <si>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</si>
  <si>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</si>
  <si>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</si>
  <si>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</si>
  <si>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</si>
  <si>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</si>
  <si>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Ejecución de Gastos y Aplicaciones Financieras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</si>
  <si>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</si>
  <si>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</si>
  <si>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2.6.2 - MOBILIARIO Y EQUIPO DE AUDIO, AUDIOVISUAL, RECREATIVO Y EDUCACIONAL</t>
  </si>
  <si>
    <t>SEPTIEMBRE 2023.</t>
  </si>
  <si>
    <t xml:space="preserve">Presupuesto Vigente </t>
  </si>
  <si>
    <t>Presupuesto Mofificado</t>
  </si>
  <si>
    <t xml:space="preserve">                                     DANIEL GARCÍA                                                            BENNY ADAMES                                                                     </t>
  </si>
  <si>
    <t xml:space="preserve">                                  DIRECTOR GENERAL                                 ENCDA. ADMINISTRATIVA Y FINANCIERA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</si>
</sst>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4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4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4" fillId="0" borderId="8" xfId="0" applyFont="1" applyBorder="1"/>
    <xf numFmtId="43" fontId="4" fillId="5" borderId="8" xfId="1" applyFont="1" applyFill="1" applyBorder="1" applyAlignment="1">
      <alignment horizontal="center" wrapText="1"/>
    </xf>
    <xf numFmtId="0" fontId="4" fillId="6" borderId="0" xfId="0" applyFont="1" applyFill="1"/>
    <xf numFmtId="43" fontId="4" fillId="0" borderId="8" xfId="1" applyFont="1" applyFill="1" applyBorder="1" applyAlignment="1">
      <alignment horizontal="center" wrapText="1"/>
    </xf>
    <xf numFmtId="43" fontId="4" fillId="6" borderId="0" xfId="1" applyFont="1" applyFill="1"/>
    <xf numFmtId="43" fontId="2" fillId="0" borderId="8" xfId="0" applyNumberFormat="1" applyFont="1" applyBorder="1" applyAlignment="1">
      <alignment horizontal="center"/>
    </xf>
    <xf numFmtId="43" fontId="2" fillId="0" borderId="8" xfId="0" applyNumberFormat="1" applyFont="1" applyBorder="1"/>
    <xf numFmtId="4" fontId="4" fillId="0" borderId="0" xfId="0" applyNumberFormat="1" applyFont="1"/>
    <xf numFmtId="43" fontId="4" fillId="0" borderId="8" xfId="1" applyFont="1" applyBorder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4" xfId="0" applyBorder="1"/>
    <xf numFmtId="43" fontId="2" fillId="0" borderId="12" xfId="1" applyFont="1" applyBorder="1" applyAlignment="1">
      <alignment wrapText="1"/>
    </xf>
    <xf numFmtId="43" fontId="0" fillId="0" borderId="8" xfId="1" applyFont="1" applyBorder="1"/>
    <xf numFmtId="43" fontId="1" fillId="3" borderId="8" xfId="1" applyFont="1" applyFill="1" applyBorder="1" applyAlignment="1">
      <alignment horizontal="left" vertical="center" wrapText="1"/>
    </xf>
    <xf numFmtId="43" fontId="1" fillId="0" borderId="8" xfId="1" applyFont="1" applyBorder="1"/>
    <xf numFmtId="4" fontId="0" fillId="0" borderId="11" xfId="0" applyNumberFormat="1" applyBorder="1"/>
    <xf numFmtId="43" fontId="1" fillId="0" borderId="11" xfId="1" applyFont="1" applyBorder="1" applyAlignment="1">
      <alignment horizontal="left" vertical="center" wrapText="1"/>
    </xf>
    <xf numFmtId="43" fontId="4" fillId="0" borderId="11" xfId="1" applyFont="1" applyBorder="1"/>
    <xf numFmtId="43" fontId="0" fillId="0" borderId="11" xfId="1" applyFont="1" applyBorder="1" applyAlignment="1">
      <alignment horizontal="left" vertical="center" wrapText="1" indent="2"/>
    </xf>
    <xf numFmtId="43" fontId="1" fillId="2" borderId="11" xfId="1" applyFont="1" applyFill="1" applyBorder="1" applyAlignment="1">
      <alignment horizontal="left" vertical="center" wrapText="1"/>
    </xf>
    <xf numFmtId="43" fontId="0" fillId="0" borderId="11" xfId="1" applyFont="1" applyBorder="1" applyAlignment="1">
      <alignment horizontal="left" vertical="center" wrapText="1"/>
    </xf>
    <xf numFmtId="43" fontId="1" fillId="2" borderId="13" xfId="1" applyFont="1" applyFill="1" applyBorder="1" applyAlignment="1">
      <alignment horizontal="left" vertical="center" wrapText="1"/>
    </xf>
    <xf numFmtId="43" fontId="0" fillId="0" borderId="13" xfId="1" applyFont="1" applyBorder="1"/>
    <xf numFmtId="43" fontId="1" fillId="3" borderId="0" xfId="1" applyFont="1" applyFill="1" applyBorder="1" applyAlignment="1">
      <alignment horizontal="left" vertical="center" wrapText="1"/>
    </xf>
    <xf numFmtId="43" fontId="1" fillId="0" borderId="0" xfId="1" applyFont="1" applyBorder="1"/>
    <xf numFmtId="43" fontId="0" fillId="0" borderId="0" xfId="1" applyFont="1" applyBorder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3"/>
  <sheetViews>
    <sheetView showGridLines="0" tabSelected="1" view="pageBreakPreview" zoomScale="85" zoomScaleNormal="90" zoomScaleSheetLayoutView="85" workbookViewId="0">
      <selection activeCell="A99" sqref="A99"/>
    </sheetView>
  </sheetViews>
  <sheetFormatPr baseColWidth="10" defaultColWidth="9.140625" defaultRowHeight="15.75" x14ac:dyDescent="0.25"/>
  <cols>
    <col min="1" max="1" width="35.42578125" style="4" customWidth="1"/>
    <col min="2" max="2" width="18.42578125" style="67" bestFit="1" customWidth="1"/>
    <col min="3" max="3" width="18.42578125" style="67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9.140625" style="4" customWidth="1"/>
    <col min="15" max="15" width="15.28515625" style="4" bestFit="1" customWidth="1"/>
    <col min="16" max="16" width="17.5703125" style="4" bestFit="1" customWidth="1"/>
    <col min="17" max="17" width="16.85546875" style="4" bestFit="1" customWidth="1"/>
    <col min="18" max="18" width="12.7109375" style="4" bestFit="1" customWidth="1"/>
    <col min="19" max="16384" width="9.140625" style="4"/>
  </cols>
  <sheetData>
    <row r="1" spans="1:18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8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8" x14ac:dyDescent="0.25">
      <c r="A3" s="99">
        <v>45323</v>
      </c>
      <c r="B3" s="99"/>
      <c r="C3" s="99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8" x14ac:dyDescent="0.25">
      <c r="A4" s="98" t="s">
        <v>102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8" x14ac:dyDescent="0.25">
      <c r="A5" s="100" t="s">
        <v>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8" x14ac:dyDescent="0.25">
      <c r="A6" s="5"/>
      <c r="B6" s="57"/>
      <c r="C6" s="57"/>
      <c r="D6" s="30" t="s">
        <v>81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3</v>
      </c>
      <c r="B7" s="14" t="s">
        <v>107</v>
      </c>
      <c r="C7" s="14" t="s">
        <v>108</v>
      </c>
      <c r="D7" s="14" t="s">
        <v>82</v>
      </c>
      <c r="E7" s="14" t="s">
        <v>83</v>
      </c>
      <c r="F7" s="14" t="s">
        <v>84</v>
      </c>
      <c r="G7" s="14" t="s">
        <v>85</v>
      </c>
      <c r="H7" s="14" t="s">
        <v>86</v>
      </c>
      <c r="I7" s="14" t="s">
        <v>87</v>
      </c>
      <c r="J7" s="14" t="s">
        <v>88</v>
      </c>
      <c r="K7" s="14" t="s">
        <v>89</v>
      </c>
      <c r="L7" s="14" t="s">
        <v>90</v>
      </c>
      <c r="M7" s="14" t="s">
        <v>91</v>
      </c>
      <c r="N7" s="14" t="s">
        <v>92</v>
      </c>
      <c r="O7" s="14" t="s">
        <v>93</v>
      </c>
      <c r="P7" s="14" t="s">
        <v>94</v>
      </c>
    </row>
    <row r="8" spans="1:18" x14ac:dyDescent="0.25">
      <c r="A8" s="77" t="s">
        <v>4</v>
      </c>
      <c r="B8" s="58">
        <f>+B9+B15+B25+B51</f>
        <v>367852784</v>
      </c>
      <c r="C8" s="58"/>
      <c r="D8" s="58">
        <f>+D9+D15</f>
        <v>9125740.4900000002</v>
      </c>
      <c r="E8" s="23">
        <f>+E9+E15+E25</f>
        <v>9403985.1099999994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>
        <f>SUM(D8:O8)</f>
        <v>18529725.600000001</v>
      </c>
      <c r="R8" s="13"/>
    </row>
    <row r="9" spans="1:18" ht="30" x14ac:dyDescent="0.25">
      <c r="A9" s="77" t="s">
        <v>6</v>
      </c>
      <c r="B9" s="58">
        <f>+B10+B11+B12+B14</f>
        <v>129783790</v>
      </c>
      <c r="C9" s="58"/>
      <c r="D9" s="43">
        <f>+D10+D11+D14</f>
        <v>8049736.9199999999</v>
      </c>
      <c r="E9" s="23">
        <f>+E10+E11+E14</f>
        <v>8258434.5</v>
      </c>
      <c r="F9" s="23"/>
      <c r="G9" s="23"/>
      <c r="H9" s="23"/>
      <c r="I9" s="23"/>
      <c r="J9" s="23"/>
      <c r="K9" s="23"/>
      <c r="L9" s="23"/>
      <c r="M9" s="46"/>
      <c r="N9" s="46"/>
      <c r="O9" s="23"/>
      <c r="P9" s="23">
        <f t="shared" ref="P9:P72" si="0">SUM(D9:O9)</f>
        <v>16308171.42</v>
      </c>
    </row>
    <row r="10" spans="1:18" x14ac:dyDescent="0.25">
      <c r="A10" s="78" t="s">
        <v>7</v>
      </c>
      <c r="B10" s="43">
        <v>88523142.200000003</v>
      </c>
      <c r="C10" s="43"/>
      <c r="D10" s="43">
        <v>6546000</v>
      </c>
      <c r="E10" s="43">
        <v>6760596.2199999997</v>
      </c>
      <c r="F10" s="22"/>
      <c r="G10" s="22"/>
      <c r="H10" s="22"/>
      <c r="I10" s="22"/>
      <c r="J10" s="22"/>
      <c r="K10" s="43"/>
      <c r="L10" s="22"/>
      <c r="M10" s="43"/>
      <c r="N10" s="43"/>
      <c r="O10" s="43"/>
      <c r="P10" s="23">
        <f t="shared" si="0"/>
        <v>13306596.219999999</v>
      </c>
    </row>
    <row r="11" spans="1:18" x14ac:dyDescent="0.25">
      <c r="A11" s="78" t="s">
        <v>8</v>
      </c>
      <c r="B11" s="43">
        <v>27990000</v>
      </c>
      <c r="C11" s="43"/>
      <c r="D11" s="43">
        <v>511000</v>
      </c>
      <c r="E11" s="43">
        <v>511000</v>
      </c>
      <c r="F11" s="22"/>
      <c r="G11" s="26"/>
      <c r="H11" s="22"/>
      <c r="I11" s="22"/>
      <c r="J11" s="22"/>
      <c r="K11" s="43"/>
      <c r="L11" s="43"/>
      <c r="M11" s="43"/>
      <c r="N11" s="43"/>
      <c r="O11" s="43"/>
      <c r="P11" s="23">
        <f t="shared" si="0"/>
        <v>1022000</v>
      </c>
    </row>
    <row r="12" spans="1:18" ht="30" x14ac:dyDescent="0.25">
      <c r="A12" s="78" t="s">
        <v>9</v>
      </c>
      <c r="B12" s="43">
        <v>50000</v>
      </c>
      <c r="C12" s="43"/>
      <c r="D12" s="22"/>
      <c r="E12" s="22"/>
      <c r="F12" s="22"/>
      <c r="G12" s="23"/>
      <c r="H12" s="22"/>
      <c r="I12" s="23"/>
      <c r="J12" s="22"/>
      <c r="K12" s="23"/>
      <c r="L12" s="23"/>
      <c r="M12" s="23"/>
      <c r="N12" s="23"/>
      <c r="O12" s="23"/>
      <c r="P12" s="23">
        <f t="shared" si="0"/>
        <v>0</v>
      </c>
    </row>
    <row r="13" spans="1:18" ht="32.25" customHeight="1" x14ac:dyDescent="0.25">
      <c r="A13" s="78" t="s">
        <v>10</v>
      </c>
      <c r="B13" s="59"/>
      <c r="C13" s="59"/>
      <c r="D13" s="22"/>
      <c r="E13" s="22"/>
      <c r="F13" s="22"/>
      <c r="G13" s="23"/>
      <c r="H13" s="22"/>
      <c r="I13" s="23"/>
      <c r="J13" s="22"/>
      <c r="K13" s="23"/>
      <c r="L13" s="23"/>
      <c r="M13" s="23"/>
      <c r="N13" s="23"/>
      <c r="O13" s="23"/>
      <c r="P13" s="23">
        <f t="shared" si="0"/>
        <v>0</v>
      </c>
    </row>
    <row r="14" spans="1:18" ht="27" customHeight="1" x14ac:dyDescent="0.25">
      <c r="A14" s="78" t="s">
        <v>11</v>
      </c>
      <c r="B14" s="43">
        <v>13220647.800000001</v>
      </c>
      <c r="C14" s="43"/>
      <c r="D14" s="43">
        <v>992736.92</v>
      </c>
      <c r="E14" s="43">
        <v>986838.28</v>
      </c>
      <c r="F14" s="22"/>
      <c r="G14" s="26"/>
      <c r="H14" s="22"/>
      <c r="I14" s="22"/>
      <c r="J14" s="22"/>
      <c r="K14" s="43"/>
      <c r="L14" s="43"/>
      <c r="M14" s="43"/>
      <c r="N14" s="43"/>
      <c r="O14" s="43"/>
      <c r="P14" s="23">
        <f t="shared" si="0"/>
        <v>1979575.2000000002</v>
      </c>
    </row>
    <row r="15" spans="1:18" x14ac:dyDescent="0.25">
      <c r="A15" s="77" t="s">
        <v>12</v>
      </c>
      <c r="B15" s="58">
        <f>+B16+B17+B18+B19+B20+B21+B22+B23+B24</f>
        <v>193434758.59999999</v>
      </c>
      <c r="C15" s="58"/>
      <c r="D15" s="46">
        <f>+D16+D20+D21</f>
        <v>1076003.5699999998</v>
      </c>
      <c r="E15" s="23">
        <f>+E16+E17+E20+E21+E22+E24</f>
        <v>1067917.24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>
        <f t="shared" si="0"/>
        <v>2143920.8099999996</v>
      </c>
    </row>
    <row r="16" spans="1:18" x14ac:dyDescent="0.25">
      <c r="A16" s="78" t="s">
        <v>13</v>
      </c>
      <c r="B16" s="43">
        <v>6085500</v>
      </c>
      <c r="C16" s="43"/>
      <c r="D16" s="43">
        <v>396010.79</v>
      </c>
      <c r="E16" s="43">
        <v>408332.82</v>
      </c>
      <c r="F16" s="22"/>
      <c r="G16" s="22"/>
      <c r="H16" s="22"/>
      <c r="I16" s="22"/>
      <c r="J16" s="43"/>
      <c r="K16" s="43"/>
      <c r="L16" s="43"/>
      <c r="M16" s="43"/>
      <c r="N16" s="43"/>
      <c r="O16" s="43"/>
      <c r="P16" s="23">
        <f t="shared" si="0"/>
        <v>804343.61</v>
      </c>
    </row>
    <row r="17" spans="1:17" s="70" customFormat="1" ht="30" x14ac:dyDescent="0.25">
      <c r="A17" s="78" t="s">
        <v>14</v>
      </c>
      <c r="B17" s="43">
        <v>159207700.59999999</v>
      </c>
      <c r="C17" s="43"/>
      <c r="D17" s="71"/>
      <c r="E17" s="43">
        <v>30895.94</v>
      </c>
      <c r="F17" s="71"/>
      <c r="G17" s="71"/>
      <c r="H17" s="71"/>
      <c r="I17" s="71"/>
      <c r="J17" s="71"/>
      <c r="K17" s="43"/>
      <c r="L17" s="43"/>
      <c r="M17" s="43"/>
      <c r="N17" s="43"/>
      <c r="O17" s="43"/>
      <c r="P17" s="23">
        <f t="shared" si="0"/>
        <v>30895.94</v>
      </c>
      <c r="Q17" s="72"/>
    </row>
    <row r="18" spans="1:17" x14ac:dyDescent="0.25">
      <c r="A18" s="78" t="s">
        <v>15</v>
      </c>
      <c r="B18" s="43">
        <v>2700000</v>
      </c>
      <c r="C18" s="43"/>
      <c r="D18" s="23"/>
      <c r="E18" s="23"/>
      <c r="F18" s="26"/>
      <c r="G18" s="23"/>
      <c r="H18" s="22"/>
      <c r="I18" s="22"/>
      <c r="J18" s="22"/>
      <c r="K18" s="43"/>
      <c r="L18" s="43"/>
      <c r="M18" s="43"/>
      <c r="N18" s="69"/>
      <c r="O18" s="43"/>
      <c r="P18" s="23">
        <f t="shared" si="0"/>
        <v>0</v>
      </c>
      <c r="Q18" s="67"/>
    </row>
    <row r="19" spans="1:17" ht="30.75" customHeight="1" x14ac:dyDescent="0.25">
      <c r="A19" s="78" t="s">
        <v>16</v>
      </c>
      <c r="B19" s="43">
        <v>450000</v>
      </c>
      <c r="C19" s="43"/>
      <c r="D19" s="23"/>
      <c r="E19" s="23"/>
      <c r="F19" s="22"/>
      <c r="G19" s="26"/>
      <c r="H19" s="22"/>
      <c r="I19" s="22"/>
      <c r="J19" s="22"/>
      <c r="K19" s="23"/>
      <c r="L19" s="23"/>
      <c r="M19" s="43"/>
      <c r="N19" s="69"/>
      <c r="O19" s="43"/>
      <c r="P19" s="23">
        <f t="shared" si="0"/>
        <v>0</v>
      </c>
      <c r="Q19" s="13"/>
    </row>
    <row r="20" spans="1:17" x14ac:dyDescent="0.25">
      <c r="A20" s="78" t="s">
        <v>17</v>
      </c>
      <c r="B20" s="43">
        <v>6535241</v>
      </c>
      <c r="C20" s="43"/>
      <c r="D20" s="43">
        <v>364674.15</v>
      </c>
      <c r="E20" s="43">
        <v>59000</v>
      </c>
      <c r="F20" s="22"/>
      <c r="G20" s="26"/>
      <c r="H20" s="22"/>
      <c r="I20" s="22"/>
      <c r="J20" s="22"/>
      <c r="K20" s="43"/>
      <c r="L20" s="22"/>
      <c r="M20" s="43"/>
      <c r="N20" s="43"/>
      <c r="O20" s="43"/>
      <c r="P20" s="23">
        <f t="shared" si="0"/>
        <v>423674.15</v>
      </c>
    </row>
    <row r="21" spans="1:17" x14ac:dyDescent="0.25">
      <c r="A21" s="78" t="s">
        <v>18</v>
      </c>
      <c r="B21" s="43">
        <v>5840396</v>
      </c>
      <c r="C21" s="43"/>
      <c r="D21" s="43">
        <v>315318.63</v>
      </c>
      <c r="E21" s="43">
        <v>308481.78000000003</v>
      </c>
      <c r="F21" s="22"/>
      <c r="G21" s="26"/>
      <c r="H21" s="22"/>
      <c r="I21" s="22"/>
      <c r="J21" s="22"/>
      <c r="K21" s="43"/>
      <c r="L21" s="43"/>
      <c r="M21" s="43"/>
      <c r="N21" s="43"/>
      <c r="O21" s="43"/>
      <c r="P21" s="23">
        <f t="shared" si="0"/>
        <v>623800.41</v>
      </c>
      <c r="Q21" s="75"/>
    </row>
    <row r="22" spans="1:17" ht="60" x14ac:dyDescent="0.25">
      <c r="A22" s="78" t="s">
        <v>19</v>
      </c>
      <c r="B22" s="43">
        <v>4012000</v>
      </c>
      <c r="C22" s="43"/>
      <c r="D22" s="23"/>
      <c r="E22" s="43">
        <v>94472.7</v>
      </c>
      <c r="F22" s="22"/>
      <c r="G22" s="26"/>
      <c r="H22" s="22"/>
      <c r="I22" s="22"/>
      <c r="J22" s="22"/>
      <c r="K22" s="43"/>
      <c r="L22" s="43"/>
      <c r="M22" s="43"/>
      <c r="N22" s="43"/>
      <c r="O22" s="43"/>
      <c r="P22" s="23">
        <f t="shared" si="0"/>
        <v>94472.7</v>
      </c>
    </row>
    <row r="23" spans="1:17" ht="40.5" customHeight="1" x14ac:dyDescent="0.25">
      <c r="A23" s="78" t="s">
        <v>20</v>
      </c>
      <c r="B23" s="43">
        <v>1326304</v>
      </c>
      <c r="C23" s="87"/>
      <c r="D23" s="54"/>
      <c r="E23" s="22"/>
      <c r="F23" s="22"/>
      <c r="G23" s="26"/>
      <c r="H23" s="22"/>
      <c r="I23" s="22"/>
      <c r="J23" s="22"/>
      <c r="K23" s="43"/>
      <c r="L23" s="43"/>
      <c r="M23" s="43"/>
      <c r="N23" s="43"/>
      <c r="O23" s="43"/>
      <c r="P23" s="23">
        <f t="shared" si="0"/>
        <v>0</v>
      </c>
    </row>
    <row r="24" spans="1:17" ht="30" x14ac:dyDescent="0.25">
      <c r="A24" s="78" t="s">
        <v>21</v>
      </c>
      <c r="B24" s="43">
        <v>7277617</v>
      </c>
      <c r="C24" s="87"/>
      <c r="D24" s="54"/>
      <c r="E24" s="43">
        <v>166734</v>
      </c>
      <c r="F24" s="22"/>
      <c r="G24" s="26"/>
      <c r="H24" s="22"/>
      <c r="I24" s="22"/>
      <c r="J24" s="22"/>
      <c r="K24" s="43"/>
      <c r="L24" s="43"/>
      <c r="M24" s="43"/>
      <c r="N24" s="43"/>
      <c r="O24" s="43"/>
      <c r="P24" s="23">
        <f t="shared" si="0"/>
        <v>166734</v>
      </c>
    </row>
    <row r="25" spans="1:17" x14ac:dyDescent="0.25">
      <c r="A25" s="77" t="s">
        <v>22</v>
      </c>
      <c r="B25" s="58">
        <f>+B26+B27+B28+B29+B30+B31+B32+B34</f>
        <v>29727136</v>
      </c>
      <c r="C25" s="88"/>
      <c r="D25" s="48"/>
      <c r="E25" s="23">
        <f>+E26+E30+E32+E34</f>
        <v>77633.37</v>
      </c>
      <c r="F25" s="23"/>
      <c r="G25" s="73"/>
      <c r="H25" s="23"/>
      <c r="I25" s="74"/>
      <c r="J25" s="23"/>
      <c r="K25" s="23"/>
      <c r="L25" s="46"/>
      <c r="M25" s="23"/>
      <c r="N25" s="23"/>
      <c r="O25" s="23"/>
      <c r="P25" s="23">
        <f t="shared" si="0"/>
        <v>77633.37</v>
      </c>
    </row>
    <row r="26" spans="1:17" ht="30" x14ac:dyDescent="0.25">
      <c r="A26" s="78" t="s">
        <v>23</v>
      </c>
      <c r="B26" s="43">
        <v>455808</v>
      </c>
      <c r="C26" s="87"/>
      <c r="D26" s="48"/>
      <c r="E26" s="43">
        <v>4260</v>
      </c>
      <c r="F26" s="26"/>
      <c r="G26" s="26"/>
      <c r="H26" s="22"/>
      <c r="I26" s="22"/>
      <c r="J26" s="22"/>
      <c r="K26" s="43"/>
      <c r="L26" s="43"/>
      <c r="M26" s="43"/>
      <c r="N26" s="23"/>
      <c r="O26" s="43"/>
      <c r="P26" s="23">
        <f t="shared" si="0"/>
        <v>4260</v>
      </c>
    </row>
    <row r="27" spans="1:17" x14ac:dyDescent="0.25">
      <c r="A27" s="78" t="s">
        <v>24</v>
      </c>
      <c r="B27" s="43">
        <v>468372</v>
      </c>
      <c r="C27" s="87"/>
      <c r="D27" s="48"/>
      <c r="E27" s="23"/>
      <c r="F27" s="23"/>
      <c r="G27" s="29"/>
      <c r="H27" s="22"/>
      <c r="I27" s="22"/>
      <c r="J27" s="22"/>
      <c r="K27" s="23"/>
      <c r="L27" s="43"/>
      <c r="M27" s="23"/>
      <c r="N27" s="23"/>
      <c r="O27" s="23"/>
      <c r="P27" s="23">
        <f t="shared" si="0"/>
        <v>0</v>
      </c>
    </row>
    <row r="28" spans="1:17" ht="30" x14ac:dyDescent="0.25">
      <c r="A28" s="78" t="s">
        <v>25</v>
      </c>
      <c r="B28" s="43">
        <v>251102</v>
      </c>
      <c r="C28" s="87"/>
      <c r="D28" s="48"/>
      <c r="E28" s="23"/>
      <c r="F28" s="26"/>
      <c r="G28" s="22"/>
      <c r="H28" s="22"/>
      <c r="I28" s="22"/>
      <c r="J28" s="22"/>
      <c r="K28" s="23"/>
      <c r="L28" s="43"/>
      <c r="M28" s="43"/>
      <c r="N28" s="23"/>
      <c r="O28" s="43"/>
      <c r="P28" s="23">
        <f t="shared" si="0"/>
        <v>0</v>
      </c>
    </row>
    <row r="29" spans="1:17" ht="30.75" customHeight="1" x14ac:dyDescent="0.25">
      <c r="A29" s="78" t="s">
        <v>26</v>
      </c>
      <c r="B29" s="43">
        <v>12000</v>
      </c>
      <c r="C29" s="87"/>
      <c r="D29" s="48"/>
      <c r="E29" s="23"/>
      <c r="F29" s="23"/>
      <c r="G29" s="23"/>
      <c r="H29" s="22"/>
      <c r="I29" s="22"/>
      <c r="J29" s="22"/>
      <c r="K29" s="23"/>
      <c r="L29" s="43"/>
      <c r="M29" s="23"/>
      <c r="N29" s="23"/>
      <c r="O29" s="23"/>
      <c r="P29" s="23">
        <f t="shared" si="0"/>
        <v>0</v>
      </c>
    </row>
    <row r="30" spans="1:17" ht="30" x14ac:dyDescent="0.25">
      <c r="A30" s="78" t="s">
        <v>27</v>
      </c>
      <c r="B30" s="43">
        <v>540000</v>
      </c>
      <c r="C30" s="87"/>
      <c r="D30" s="48"/>
      <c r="E30" s="43">
        <v>45025.87</v>
      </c>
      <c r="F30" s="26"/>
      <c r="G30" s="23"/>
      <c r="H30" s="22"/>
      <c r="I30" s="68"/>
      <c r="J30" s="22"/>
      <c r="K30" s="23"/>
      <c r="L30" s="23"/>
      <c r="M30" s="23"/>
      <c r="N30" s="43"/>
      <c r="O30" s="23"/>
      <c r="P30" s="23">
        <f t="shared" si="0"/>
        <v>45025.87</v>
      </c>
    </row>
    <row r="31" spans="1:17" ht="30" x14ac:dyDescent="0.25">
      <c r="A31" s="78" t="s">
        <v>28</v>
      </c>
      <c r="B31" s="43">
        <v>3040</v>
      </c>
      <c r="C31" s="87"/>
      <c r="D31" s="48"/>
      <c r="E31" s="23"/>
      <c r="F31" s="23"/>
      <c r="G31" s="23"/>
      <c r="H31" s="22"/>
      <c r="I31" s="22"/>
      <c r="J31" s="22"/>
      <c r="K31" s="23"/>
      <c r="L31" s="43"/>
      <c r="M31" s="23"/>
      <c r="N31" s="22"/>
      <c r="O31" s="23"/>
      <c r="P31" s="23">
        <f t="shared" si="0"/>
        <v>0</v>
      </c>
    </row>
    <row r="32" spans="1:17" ht="43.5" customHeight="1" x14ac:dyDescent="0.25">
      <c r="A32" s="78" t="s">
        <v>29</v>
      </c>
      <c r="B32" s="43">
        <v>6274320</v>
      </c>
      <c r="C32" s="87"/>
      <c r="D32" s="48"/>
      <c r="E32" s="43">
        <v>20323.5</v>
      </c>
      <c r="F32" s="26"/>
      <c r="G32" s="23"/>
      <c r="H32" s="22"/>
      <c r="I32" s="22"/>
      <c r="J32" s="22"/>
      <c r="K32" s="43"/>
      <c r="L32" s="43"/>
      <c r="M32" s="43"/>
      <c r="N32" s="43"/>
      <c r="O32" s="43"/>
      <c r="P32" s="23">
        <f t="shared" si="0"/>
        <v>20323.5</v>
      </c>
    </row>
    <row r="33" spans="1:16" ht="56.25" customHeight="1" x14ac:dyDescent="0.25">
      <c r="A33" s="78" t="s">
        <v>30</v>
      </c>
      <c r="B33" s="76"/>
      <c r="C33" s="89"/>
      <c r="D33" s="48"/>
      <c r="E33" s="23"/>
      <c r="F33" s="23"/>
      <c r="G33" s="23"/>
      <c r="H33" s="23"/>
      <c r="I33" s="22"/>
      <c r="J33" s="22"/>
      <c r="K33" s="23"/>
      <c r="L33" s="23"/>
      <c r="M33" s="23"/>
      <c r="N33" s="22"/>
      <c r="O33" s="23"/>
      <c r="P33" s="23">
        <f t="shared" si="0"/>
        <v>0</v>
      </c>
    </row>
    <row r="34" spans="1:16" ht="30.75" customHeight="1" x14ac:dyDescent="0.25">
      <c r="A34" s="78" t="s">
        <v>31</v>
      </c>
      <c r="B34" s="43">
        <v>21722494</v>
      </c>
      <c r="C34" s="87"/>
      <c r="D34" s="48"/>
      <c r="E34" s="43">
        <v>8024</v>
      </c>
      <c r="F34" s="26"/>
      <c r="G34" s="22"/>
      <c r="H34" s="26"/>
      <c r="I34" s="22"/>
      <c r="J34" s="22"/>
      <c r="K34" s="43"/>
      <c r="L34" s="43"/>
      <c r="M34" s="43"/>
      <c r="N34" s="43"/>
      <c r="O34" s="43"/>
      <c r="P34" s="23">
        <f t="shared" si="0"/>
        <v>8024</v>
      </c>
    </row>
    <row r="35" spans="1:16" x14ac:dyDescent="0.25">
      <c r="A35" s="77" t="s">
        <v>32</v>
      </c>
      <c r="B35" s="58"/>
      <c r="C35" s="88"/>
      <c r="D35" s="48"/>
      <c r="E35" s="23"/>
      <c r="F35" s="23"/>
      <c r="G35" s="23"/>
      <c r="H35" s="23"/>
      <c r="I35" s="23"/>
      <c r="J35" s="23"/>
      <c r="K35" s="23"/>
      <c r="L35" s="23"/>
      <c r="M35" s="23"/>
      <c r="N35" s="22"/>
      <c r="O35" s="23"/>
      <c r="P35" s="23">
        <f t="shared" si="0"/>
        <v>0</v>
      </c>
    </row>
    <row r="36" spans="1:16" ht="30" x14ac:dyDescent="0.25">
      <c r="A36" s="78" t="s">
        <v>33</v>
      </c>
      <c r="B36" s="59"/>
      <c r="C36" s="90"/>
      <c r="D36" s="48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0"/>
        <v>0</v>
      </c>
    </row>
    <row r="37" spans="1:16" ht="45" x14ac:dyDescent="0.25">
      <c r="A37" s="78" t="s">
        <v>34</v>
      </c>
      <c r="B37" s="59"/>
      <c r="C37" s="90"/>
      <c r="D37" s="48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0"/>
        <v>0</v>
      </c>
    </row>
    <row r="38" spans="1:16" ht="45" x14ac:dyDescent="0.25">
      <c r="A38" s="78" t="s">
        <v>35</v>
      </c>
      <c r="B38" s="59"/>
      <c r="C38" s="90"/>
      <c r="D38" s="48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0"/>
        <v>0</v>
      </c>
    </row>
    <row r="39" spans="1:16" ht="45" x14ac:dyDescent="0.25">
      <c r="A39" s="78" t="s">
        <v>36</v>
      </c>
      <c r="B39" s="59"/>
      <c r="C39" s="90"/>
      <c r="D39" s="48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0"/>
        <v>0</v>
      </c>
    </row>
    <row r="40" spans="1:16" ht="45" x14ac:dyDescent="0.25">
      <c r="A40" s="78" t="s">
        <v>37</v>
      </c>
      <c r="B40" s="59"/>
      <c r="C40" s="90"/>
      <c r="D40" s="48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0"/>
        <v>0</v>
      </c>
    </row>
    <row r="41" spans="1:16" ht="30" x14ac:dyDescent="0.25">
      <c r="A41" s="78" t="s">
        <v>38</v>
      </c>
      <c r="B41" s="59"/>
      <c r="C41" s="90"/>
      <c r="D41" s="48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0"/>
        <v>0</v>
      </c>
    </row>
    <row r="42" spans="1:16" ht="45" x14ac:dyDescent="0.25">
      <c r="A42" s="78" t="s">
        <v>39</v>
      </c>
      <c r="B42" s="59"/>
      <c r="C42" s="90"/>
      <c r="D42" s="48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0"/>
        <v>0</v>
      </c>
    </row>
    <row r="43" spans="1:16" x14ac:dyDescent="0.25">
      <c r="A43" s="77" t="s">
        <v>40</v>
      </c>
      <c r="B43" s="58"/>
      <c r="C43" s="88"/>
      <c r="D43" s="48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0"/>
        <v>0</v>
      </c>
    </row>
    <row r="44" spans="1:16" ht="30" x14ac:dyDescent="0.25">
      <c r="A44" s="78" t="s">
        <v>41</v>
      </c>
      <c r="B44" s="59"/>
      <c r="C44" s="90"/>
      <c r="D44" s="48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0"/>
        <v>0</v>
      </c>
    </row>
    <row r="45" spans="1:16" ht="45" x14ac:dyDescent="0.25">
      <c r="A45" s="78" t="s">
        <v>42</v>
      </c>
      <c r="B45" s="59"/>
      <c r="C45" s="90"/>
      <c r="D45" s="48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0"/>
        <v>0</v>
      </c>
    </row>
    <row r="46" spans="1:16" ht="45" x14ac:dyDescent="0.25">
      <c r="A46" s="78" t="s">
        <v>43</v>
      </c>
      <c r="B46" s="59"/>
      <c r="C46" s="90"/>
      <c r="D46" s="48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0"/>
        <v>0</v>
      </c>
    </row>
    <row r="47" spans="1:16" ht="45" x14ac:dyDescent="0.25">
      <c r="A47" s="78" t="s">
        <v>44</v>
      </c>
      <c r="B47" s="59"/>
      <c r="C47" s="90"/>
      <c r="D47" s="48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0"/>
        <v>0</v>
      </c>
    </row>
    <row r="48" spans="1:16" ht="45" x14ac:dyDescent="0.25">
      <c r="A48" s="78" t="s">
        <v>45</v>
      </c>
      <c r="B48" s="59"/>
      <c r="C48" s="90"/>
      <c r="D48" s="48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0"/>
        <v>0</v>
      </c>
    </row>
    <row r="49" spans="1:16" ht="30" x14ac:dyDescent="0.25">
      <c r="A49" s="78" t="s">
        <v>46</v>
      </c>
      <c r="B49" s="59"/>
      <c r="C49" s="90"/>
      <c r="D49" s="48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0"/>
        <v>0</v>
      </c>
    </row>
    <row r="50" spans="1:16" ht="42" customHeight="1" x14ac:dyDescent="0.25">
      <c r="A50" s="78" t="s">
        <v>47</v>
      </c>
      <c r="B50" s="59"/>
      <c r="C50" s="90"/>
      <c r="D50" s="48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0"/>
        <v>0</v>
      </c>
    </row>
    <row r="51" spans="1:16" ht="30" x14ac:dyDescent="0.25">
      <c r="A51" s="77" t="s">
        <v>48</v>
      </c>
      <c r="B51" s="58">
        <f>+B52+B53+B54+B55+B56+B57</f>
        <v>14907099.4</v>
      </c>
      <c r="C51" s="88"/>
      <c r="D51" s="48"/>
      <c r="E51" s="23"/>
      <c r="F51" s="23"/>
      <c r="G51" s="23"/>
      <c r="H51" s="23"/>
      <c r="I51" s="23"/>
      <c r="J51" s="23"/>
      <c r="K51" s="23"/>
      <c r="L51" s="23"/>
      <c r="M51" s="68"/>
      <c r="N51" s="23"/>
      <c r="O51" s="23"/>
      <c r="P51" s="23">
        <f t="shared" si="0"/>
        <v>0</v>
      </c>
    </row>
    <row r="52" spans="1:16" x14ac:dyDescent="0.25">
      <c r="A52" s="42" t="s">
        <v>49</v>
      </c>
      <c r="B52" s="43">
        <v>1980800</v>
      </c>
      <c r="C52" s="87"/>
      <c r="D52" s="48"/>
      <c r="E52" s="23"/>
      <c r="F52" s="23"/>
      <c r="G52" s="23"/>
      <c r="H52" s="22"/>
      <c r="I52" s="22"/>
      <c r="J52" s="22"/>
      <c r="K52" s="43"/>
      <c r="L52" s="43"/>
      <c r="M52" s="68"/>
      <c r="N52" s="43"/>
      <c r="O52" s="23"/>
      <c r="P52" s="23">
        <f t="shared" si="0"/>
        <v>0</v>
      </c>
    </row>
    <row r="53" spans="1:16" ht="47.25" x14ac:dyDescent="0.25">
      <c r="A53" s="42" t="s">
        <v>105</v>
      </c>
      <c r="B53" s="43">
        <v>803000</v>
      </c>
      <c r="C53" s="87"/>
      <c r="D53" s="48"/>
      <c r="E53" s="23"/>
      <c r="F53" s="23"/>
      <c r="G53" s="23"/>
      <c r="H53" s="22"/>
      <c r="I53" s="22"/>
      <c r="J53" s="22"/>
      <c r="K53" s="23"/>
      <c r="L53" s="43"/>
      <c r="M53" s="68"/>
      <c r="N53" s="22"/>
      <c r="O53" s="23"/>
      <c r="P53" s="23">
        <f t="shared" si="0"/>
        <v>0</v>
      </c>
    </row>
    <row r="54" spans="1:16" ht="31.5" x14ac:dyDescent="0.25">
      <c r="A54" s="42" t="s">
        <v>50</v>
      </c>
      <c r="B54" s="43">
        <v>16000</v>
      </c>
      <c r="C54" s="87"/>
      <c r="D54" s="48"/>
      <c r="E54" s="23"/>
      <c r="F54" s="23"/>
      <c r="G54" s="23"/>
      <c r="H54" s="23"/>
      <c r="I54" s="22"/>
      <c r="J54" s="22"/>
      <c r="K54" s="23"/>
      <c r="L54" s="23"/>
      <c r="M54" s="68"/>
      <c r="N54" s="22"/>
      <c r="O54" s="23"/>
      <c r="P54" s="23">
        <f t="shared" si="0"/>
        <v>0</v>
      </c>
    </row>
    <row r="55" spans="1:16" ht="47.25" x14ac:dyDescent="0.25">
      <c r="A55" s="42" t="s">
        <v>51</v>
      </c>
      <c r="B55" s="43">
        <v>11877299.4</v>
      </c>
      <c r="C55" s="87"/>
      <c r="D55" s="48"/>
      <c r="E55" s="23"/>
      <c r="F55" s="23"/>
      <c r="G55" s="23"/>
      <c r="H55" s="23"/>
      <c r="I55" s="22"/>
      <c r="J55" s="22"/>
      <c r="K55" s="23"/>
      <c r="L55" s="23"/>
      <c r="M55" s="68"/>
      <c r="N55" s="22"/>
      <c r="O55" s="23"/>
      <c r="P55" s="23">
        <f t="shared" si="0"/>
        <v>0</v>
      </c>
    </row>
    <row r="56" spans="1:16" ht="31.5" x14ac:dyDescent="0.25">
      <c r="A56" s="45" t="s">
        <v>52</v>
      </c>
      <c r="B56" s="43">
        <v>185000</v>
      </c>
      <c r="C56" s="87"/>
      <c r="D56" s="48"/>
      <c r="E56" s="29"/>
      <c r="F56" s="26"/>
      <c r="G56" s="23"/>
      <c r="H56" s="26"/>
      <c r="I56" s="22"/>
      <c r="J56" s="22"/>
      <c r="K56" s="23"/>
      <c r="L56" s="23"/>
      <c r="M56" s="68"/>
      <c r="N56" s="43"/>
      <c r="O56" s="43"/>
      <c r="P56" s="23">
        <f t="shared" si="0"/>
        <v>0</v>
      </c>
    </row>
    <row r="57" spans="1:16" ht="31.5" x14ac:dyDescent="0.25">
      <c r="A57" s="45" t="s">
        <v>53</v>
      </c>
      <c r="B57" s="43">
        <v>45000</v>
      </c>
      <c r="C57" s="87"/>
      <c r="D57" s="48"/>
      <c r="E57" s="23"/>
      <c r="F57" s="23"/>
      <c r="G57" s="22"/>
      <c r="H57" s="23"/>
      <c r="I57" s="23"/>
      <c r="J57" s="23"/>
      <c r="K57" s="23"/>
      <c r="L57" s="43"/>
      <c r="M57" s="22"/>
      <c r="N57" s="23"/>
      <c r="O57" s="23"/>
      <c r="P57" s="23">
        <f t="shared" si="0"/>
        <v>0</v>
      </c>
    </row>
    <row r="58" spans="1:16" ht="31.5" x14ac:dyDescent="0.25">
      <c r="A58" s="45" t="s">
        <v>54</v>
      </c>
      <c r="B58" s="23"/>
      <c r="C58" s="48"/>
      <c r="D58" s="48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0"/>
        <v>0</v>
      </c>
    </row>
    <row r="59" spans="1:16" x14ac:dyDescent="0.25">
      <c r="A59" s="45" t="s">
        <v>55</v>
      </c>
      <c r="B59" s="23"/>
      <c r="C59" s="48"/>
      <c r="D59" s="48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0"/>
        <v>0</v>
      </c>
    </row>
    <row r="60" spans="1:16" ht="45" x14ac:dyDescent="0.25">
      <c r="A60" s="78" t="s">
        <v>56</v>
      </c>
      <c r="B60" s="59"/>
      <c r="C60" s="90"/>
      <c r="D60" s="48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0"/>
        <v>0</v>
      </c>
    </row>
    <row r="61" spans="1:16" x14ac:dyDescent="0.25">
      <c r="A61" s="77" t="s">
        <v>57</v>
      </c>
      <c r="B61" s="58"/>
      <c r="C61" s="88"/>
      <c r="D61" s="48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0"/>
        <v>0</v>
      </c>
    </row>
    <row r="62" spans="1:16" x14ac:dyDescent="0.25">
      <c r="A62" s="78" t="s">
        <v>58</v>
      </c>
      <c r="B62" s="59"/>
      <c r="C62" s="90"/>
      <c r="D62" s="48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0"/>
        <v>0</v>
      </c>
    </row>
    <row r="63" spans="1:16" x14ac:dyDescent="0.25">
      <c r="A63" s="78" t="s">
        <v>59</v>
      </c>
      <c r="B63" s="59"/>
      <c r="C63" s="90"/>
      <c r="D63" s="48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0"/>
        <v>0</v>
      </c>
    </row>
    <row r="64" spans="1:16" ht="30" x14ac:dyDescent="0.25">
      <c r="A64" s="78" t="s">
        <v>60</v>
      </c>
      <c r="B64" s="59"/>
      <c r="C64" s="90"/>
      <c r="D64" s="48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0"/>
        <v>0</v>
      </c>
    </row>
    <row r="65" spans="1:16" ht="63.75" customHeight="1" x14ac:dyDescent="0.25">
      <c r="A65" s="78" t="s">
        <v>61</v>
      </c>
      <c r="B65" s="59"/>
      <c r="C65" s="90"/>
      <c r="D65" s="48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0"/>
        <v>0</v>
      </c>
    </row>
    <row r="66" spans="1:16" ht="30" x14ac:dyDescent="0.25">
      <c r="A66" s="77" t="s">
        <v>62</v>
      </c>
      <c r="B66" s="58"/>
      <c r="C66" s="88"/>
      <c r="D66" s="48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0"/>
        <v>0</v>
      </c>
    </row>
    <row r="67" spans="1:16" ht="35.25" customHeight="1" x14ac:dyDescent="0.25">
      <c r="A67" s="78" t="s">
        <v>63</v>
      </c>
      <c r="B67" s="59"/>
      <c r="C67" s="90"/>
      <c r="D67" s="48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0"/>
        <v>0</v>
      </c>
    </row>
    <row r="68" spans="1:16" ht="40.5" customHeight="1" x14ac:dyDescent="0.25">
      <c r="A68" s="78" t="s">
        <v>64</v>
      </c>
      <c r="B68" s="59"/>
      <c r="C68" s="90"/>
      <c r="D68" s="48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0"/>
        <v>0</v>
      </c>
    </row>
    <row r="69" spans="1:16" x14ac:dyDescent="0.25">
      <c r="A69" s="77" t="s">
        <v>65</v>
      </c>
      <c r="B69" s="58"/>
      <c r="C69" s="88"/>
      <c r="D69" s="48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0"/>
        <v>0</v>
      </c>
    </row>
    <row r="70" spans="1:16" ht="30" x14ac:dyDescent="0.25">
      <c r="A70" s="78" t="s">
        <v>66</v>
      </c>
      <c r="B70" s="59"/>
      <c r="C70" s="90"/>
      <c r="D70" s="48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0"/>
        <v>0</v>
      </c>
    </row>
    <row r="71" spans="1:16" ht="30" x14ac:dyDescent="0.25">
      <c r="A71" s="78" t="s">
        <v>67</v>
      </c>
      <c r="B71" s="59"/>
      <c r="C71" s="90"/>
      <c r="D71" s="48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0"/>
        <v>0</v>
      </c>
    </row>
    <row r="72" spans="1:16" ht="45" x14ac:dyDescent="0.25">
      <c r="A72" s="78" t="s">
        <v>68</v>
      </c>
      <c r="B72" s="59"/>
      <c r="C72" s="90"/>
      <c r="D72" s="48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0"/>
        <v>0</v>
      </c>
    </row>
    <row r="73" spans="1:16" x14ac:dyDescent="0.25">
      <c r="A73" s="79" t="s">
        <v>69</v>
      </c>
      <c r="B73" s="60"/>
      <c r="C73" s="91"/>
      <c r="D73" s="56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ref="P73:P83" si="1">SUM(D73:O73)</f>
        <v>0</v>
      </c>
    </row>
    <row r="74" spans="1:16" x14ac:dyDescent="0.25">
      <c r="A74" s="80"/>
      <c r="B74" s="61"/>
      <c r="C74" s="92"/>
      <c r="D74" s="48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si="1"/>
        <v>0</v>
      </c>
    </row>
    <row r="75" spans="1:16" x14ac:dyDescent="0.25">
      <c r="A75" s="77" t="s">
        <v>70</v>
      </c>
      <c r="B75" s="58"/>
      <c r="C75" s="88"/>
      <c r="D75" s="48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1"/>
        <v>0</v>
      </c>
    </row>
    <row r="76" spans="1:16" ht="30" x14ac:dyDescent="0.25">
      <c r="A76" s="77" t="s">
        <v>71</v>
      </c>
      <c r="B76" s="58"/>
      <c r="C76" s="88"/>
      <c r="D76" s="48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1"/>
        <v>0</v>
      </c>
    </row>
    <row r="77" spans="1:16" ht="30" x14ac:dyDescent="0.25">
      <c r="A77" s="78" t="s">
        <v>72</v>
      </c>
      <c r="B77" s="59"/>
      <c r="C77" s="90"/>
      <c r="D77" s="48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1"/>
        <v>0</v>
      </c>
    </row>
    <row r="78" spans="1:16" ht="30" x14ac:dyDescent="0.25">
      <c r="A78" s="78" t="s">
        <v>73</v>
      </c>
      <c r="B78" s="59"/>
      <c r="C78" s="90"/>
      <c r="D78" s="48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1"/>
        <v>0</v>
      </c>
    </row>
    <row r="79" spans="1:16" x14ac:dyDescent="0.25">
      <c r="A79" s="77" t="s">
        <v>74</v>
      </c>
      <c r="B79" s="58"/>
      <c r="C79" s="88"/>
      <c r="D79" s="48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1"/>
        <v>0</v>
      </c>
    </row>
    <row r="80" spans="1:16" ht="30" x14ac:dyDescent="0.25">
      <c r="A80" s="78" t="s">
        <v>75</v>
      </c>
      <c r="B80" s="59"/>
      <c r="C80" s="90"/>
      <c r="D80" s="48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1"/>
        <v>0</v>
      </c>
    </row>
    <row r="81" spans="1:16" ht="30" x14ac:dyDescent="0.25">
      <c r="A81" s="78" t="s">
        <v>76</v>
      </c>
      <c r="B81" s="59"/>
      <c r="C81" s="90"/>
      <c r="D81" s="48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1"/>
        <v>0</v>
      </c>
    </row>
    <row r="82" spans="1:16" ht="30" x14ac:dyDescent="0.25">
      <c r="A82" s="77" t="s">
        <v>77</v>
      </c>
      <c r="B82" s="58"/>
      <c r="C82" s="88"/>
      <c r="D82" s="48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1"/>
        <v>0</v>
      </c>
    </row>
    <row r="83" spans="1:16" ht="22.5" customHeight="1" x14ac:dyDescent="0.25">
      <c r="A83" s="78" t="s">
        <v>78</v>
      </c>
      <c r="B83" s="59"/>
      <c r="C83" s="90"/>
      <c r="D83" s="48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1"/>
        <v>0</v>
      </c>
    </row>
    <row r="84" spans="1:16" hidden="1" x14ac:dyDescent="0.25">
      <c r="A84" s="81" t="s">
        <v>79</v>
      </c>
      <c r="B84" s="60"/>
      <c r="C84" s="93"/>
      <c r="D84" s="83">
        <v>0</v>
      </c>
      <c r="E84" s="15" t="s">
        <v>5</v>
      </c>
      <c r="F84" s="35" t="s">
        <v>5</v>
      </c>
      <c r="G84" s="33" t="s">
        <v>5</v>
      </c>
      <c r="H84" s="33" t="s">
        <v>5</v>
      </c>
      <c r="I84" s="33" t="s">
        <v>5</v>
      </c>
      <c r="J84" s="35" t="s">
        <v>5</v>
      </c>
      <c r="K84" s="35" t="s">
        <v>5</v>
      </c>
      <c r="L84" s="35" t="s">
        <v>5</v>
      </c>
      <c r="M84" s="35" t="s">
        <v>5</v>
      </c>
      <c r="N84" s="35" t="s">
        <v>5</v>
      </c>
      <c r="O84" s="35" t="s">
        <v>5</v>
      </c>
      <c r="P84" s="35">
        <f t="shared" ref="P84:P85" si="2">SUM(D84:O84)</f>
        <v>0</v>
      </c>
    </row>
    <row r="85" spans="1:16" hidden="1" x14ac:dyDescent="0.25">
      <c r="A85" s="82"/>
      <c r="B85" s="84"/>
      <c r="C85" s="94"/>
      <c r="D85" s="83">
        <v>0</v>
      </c>
      <c r="E85" s="7" t="s">
        <v>5</v>
      </c>
      <c r="F85" s="6" t="s">
        <v>5</v>
      </c>
      <c r="G85" s="8" t="s">
        <v>5</v>
      </c>
      <c r="H85" s="6" t="s">
        <v>5</v>
      </c>
      <c r="I85" s="37" t="s">
        <v>5</v>
      </c>
      <c r="J85" s="6" t="s">
        <v>5</v>
      </c>
      <c r="K85" s="36" t="s">
        <v>5</v>
      </c>
      <c r="L85" s="6" t="s">
        <v>5</v>
      </c>
      <c r="M85" s="6" t="s">
        <v>5</v>
      </c>
      <c r="N85" s="6" t="s">
        <v>5</v>
      </c>
      <c r="O85" s="6" t="s">
        <v>5</v>
      </c>
      <c r="P85" s="36">
        <f t="shared" si="2"/>
        <v>0</v>
      </c>
    </row>
    <row r="86" spans="1:16" ht="30" hidden="1" x14ac:dyDescent="0.25">
      <c r="A86" s="11" t="s">
        <v>80</v>
      </c>
      <c r="B86" s="85"/>
      <c r="C86" s="95"/>
      <c r="D86" s="16">
        <f>D8</f>
        <v>9125740.4900000002</v>
      </c>
      <c r="E86" s="16">
        <f t="shared" ref="E86:J86" si="3">SUM(E9:E85)</f>
        <v>18807970.220000003</v>
      </c>
      <c r="F86" s="16">
        <f t="shared" si="3"/>
        <v>0</v>
      </c>
      <c r="G86" s="16">
        <f t="shared" si="3"/>
        <v>0</v>
      </c>
      <c r="H86" s="16">
        <f t="shared" si="3"/>
        <v>0</v>
      </c>
      <c r="I86" s="16">
        <f t="shared" si="3"/>
        <v>0</v>
      </c>
      <c r="J86" s="16">
        <f t="shared" si="3"/>
        <v>0</v>
      </c>
      <c r="K86" s="16">
        <f>SUM(K9:K85)</f>
        <v>0</v>
      </c>
      <c r="L86" s="16">
        <f>SUM(L9:L85)</f>
        <v>0</v>
      </c>
      <c r="M86" s="16">
        <f>SUM(M9:M85)</f>
        <v>0</v>
      </c>
      <c r="N86" s="16">
        <f>SUM(N9:N85)</f>
        <v>0</v>
      </c>
      <c r="O86" s="39" t="s">
        <v>5</v>
      </c>
      <c r="P86" s="40">
        <f>D86+E86+F86+G86+H86+I86+J86+K86+L86</f>
        <v>27933710.710000001</v>
      </c>
    </row>
    <row r="87" spans="1:16" x14ac:dyDescent="0.25">
      <c r="A87" s="2" t="s">
        <v>95</v>
      </c>
      <c r="B87" s="86"/>
      <c r="C87" s="96"/>
      <c r="D87"/>
      <c r="E87"/>
      <c r="F87"/>
      <c r="G87"/>
      <c r="H87"/>
      <c r="I87"/>
      <c r="J87"/>
      <c r="K87"/>
      <c r="L87"/>
    </row>
    <row r="88" spans="1:16" x14ac:dyDescent="0.25">
      <c r="A88" t="s">
        <v>96</v>
      </c>
      <c r="B88" s="84"/>
      <c r="C88" s="97"/>
      <c r="D88"/>
      <c r="E88"/>
      <c r="F88"/>
      <c r="G88"/>
      <c r="H88"/>
      <c r="I88"/>
      <c r="J88"/>
      <c r="K88"/>
      <c r="L88"/>
    </row>
    <row r="89" spans="1:16" x14ac:dyDescent="0.25">
      <c r="A89" t="s">
        <v>97</v>
      </c>
      <c r="B89" s="41"/>
      <c r="C89" s="41"/>
      <c r="D89"/>
      <c r="E89"/>
      <c r="F89"/>
      <c r="G89"/>
      <c r="H89"/>
      <c r="I89"/>
      <c r="J89"/>
      <c r="K89"/>
      <c r="L89"/>
    </row>
    <row r="90" spans="1:16" x14ac:dyDescent="0.25">
      <c r="A90" t="s">
        <v>98</v>
      </c>
      <c r="B90" s="41"/>
      <c r="C90" s="41"/>
      <c r="D90"/>
      <c r="E90"/>
      <c r="F90"/>
      <c r="G90"/>
      <c r="H90"/>
      <c r="I90"/>
      <c r="J90"/>
      <c r="K90"/>
      <c r="L90"/>
    </row>
    <row r="91" spans="1:16" x14ac:dyDescent="0.25">
      <c r="A91" t="s">
        <v>99</v>
      </c>
      <c r="B91" s="41"/>
      <c r="C91" s="41"/>
      <c r="D91"/>
      <c r="E91"/>
      <c r="F91"/>
      <c r="G91"/>
      <c r="H91"/>
      <c r="I91"/>
      <c r="J91"/>
      <c r="K91"/>
      <c r="L91"/>
    </row>
    <row r="92" spans="1:16" x14ac:dyDescent="0.25">
      <c r="A92" t="s">
        <v>100</v>
      </c>
      <c r="B92" s="41"/>
      <c r="C92" s="41"/>
      <c r="D92"/>
      <c r="E92"/>
      <c r="F92"/>
      <c r="G92"/>
      <c r="H92"/>
      <c r="I92"/>
      <c r="J92"/>
      <c r="K92"/>
      <c r="L92"/>
    </row>
    <row r="93" spans="1:16" x14ac:dyDescent="0.25">
      <c r="A93" t="s">
        <v>101</v>
      </c>
      <c r="B93" s="41"/>
      <c r="C93" s="41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 s="41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41"/>
      <c r="D95"/>
      <c r="E95"/>
      <c r="F95"/>
      <c r="G95"/>
      <c r="H95"/>
      <c r="I95"/>
      <c r="J95"/>
      <c r="K95"/>
      <c r="L95"/>
    </row>
    <row r="97" spans="1:13" x14ac:dyDescent="0.25">
      <c r="A97" s="9" t="s">
        <v>109</v>
      </c>
      <c r="B97" s="66"/>
      <c r="C97" s="66"/>
      <c r="J97" s="12"/>
      <c r="L97" s="67"/>
    </row>
    <row r="98" spans="1:13" x14ac:dyDescent="0.25">
      <c r="A98" s="4" t="s">
        <v>110</v>
      </c>
      <c r="L98" s="13"/>
      <c r="M98" s="67"/>
    </row>
    <row r="103" spans="1:13" x14ac:dyDescent="0.25">
      <c r="L103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43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8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8" x14ac:dyDescent="0.25">
      <c r="A3" s="99" t="s">
        <v>106</v>
      </c>
      <c r="B3" s="99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8" x14ac:dyDescent="0.25">
      <c r="A4" s="98" t="s">
        <v>102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8" x14ac:dyDescent="0.25">
      <c r="A5" s="100" t="s">
        <v>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8" x14ac:dyDescent="0.25">
      <c r="A6" s="5"/>
      <c r="B6" s="57"/>
      <c r="C6" s="5"/>
      <c r="D6" s="30" t="s">
        <v>81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3</v>
      </c>
      <c r="B7" s="14" t="s">
        <v>107</v>
      </c>
      <c r="C7" s="14" t="s">
        <v>107</v>
      </c>
      <c r="D7" s="14" t="s">
        <v>82</v>
      </c>
      <c r="E7" s="14" t="s">
        <v>83</v>
      </c>
      <c r="F7" s="14" t="s">
        <v>84</v>
      </c>
      <c r="G7" s="14" t="s">
        <v>85</v>
      </c>
      <c r="H7" s="14" t="s">
        <v>86</v>
      </c>
      <c r="I7" s="14" t="s">
        <v>87</v>
      </c>
      <c r="J7" s="14" t="s">
        <v>88</v>
      </c>
      <c r="K7" s="14" t="s">
        <v>89</v>
      </c>
      <c r="L7" s="14" t="s">
        <v>90</v>
      </c>
      <c r="M7" s="14" t="s">
        <v>91</v>
      </c>
      <c r="N7" s="14" t="s">
        <v>92</v>
      </c>
      <c r="O7" s="14" t="s">
        <v>93</v>
      </c>
      <c r="P7" s="14" t="s">
        <v>94</v>
      </c>
    </row>
    <row r="8" spans="1:18" x14ac:dyDescent="0.25">
      <c r="A8" s="18" t="s">
        <v>4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6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7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8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9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10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11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12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13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14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15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16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17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18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19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20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21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22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23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24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25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26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27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28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29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30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31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32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33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34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35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36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37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38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39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40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41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42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43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44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45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46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47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48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49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105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50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51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52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53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54</v>
      </c>
      <c r="B58" s="23"/>
      <c r="C58" s="54" t="s">
        <v>5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55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56</v>
      </c>
      <c r="B60" s="59"/>
      <c r="C60" s="53" t="s">
        <v>5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57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58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59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60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61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62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63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64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65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66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67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68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69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70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71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72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73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74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75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76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77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78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79</v>
      </c>
      <c r="B84" s="62"/>
      <c r="C84" s="33" t="s">
        <v>5</v>
      </c>
      <c r="D84" s="34">
        <v>0</v>
      </c>
      <c r="E84" s="15" t="s">
        <v>5</v>
      </c>
      <c r="F84" s="35" t="s">
        <v>5</v>
      </c>
      <c r="G84" s="33" t="s">
        <v>5</v>
      </c>
      <c r="H84" s="33" t="s">
        <v>5</v>
      </c>
      <c r="I84" s="33" t="s">
        <v>5</v>
      </c>
      <c r="J84" s="35" t="s">
        <v>5</v>
      </c>
      <c r="K84" s="35" t="s">
        <v>5</v>
      </c>
      <c r="L84" s="35" t="s">
        <v>5</v>
      </c>
      <c r="M84" s="35" t="s">
        <v>5</v>
      </c>
      <c r="N84" s="35" t="s">
        <v>5</v>
      </c>
      <c r="O84" s="35" t="s">
        <v>5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5</v>
      </c>
      <c r="D85" s="34">
        <v>0</v>
      </c>
      <c r="E85" s="7" t="s">
        <v>5</v>
      </c>
      <c r="F85" s="6" t="s">
        <v>5</v>
      </c>
      <c r="G85" s="8" t="s">
        <v>5</v>
      </c>
      <c r="H85" s="6" t="s">
        <v>5</v>
      </c>
      <c r="I85" s="37" t="s">
        <v>5</v>
      </c>
      <c r="J85" s="6" t="s">
        <v>5</v>
      </c>
      <c r="K85" s="36" t="s">
        <v>5</v>
      </c>
      <c r="L85" s="6" t="s">
        <v>5</v>
      </c>
      <c r="M85" s="6" t="s">
        <v>5</v>
      </c>
      <c r="N85" s="6" t="s">
        <v>5</v>
      </c>
      <c r="O85" s="6" t="s">
        <v>5</v>
      </c>
      <c r="P85" s="36">
        <f t="shared" si="3"/>
        <v>0</v>
      </c>
    </row>
    <row r="86" spans="1:16" ht="30" hidden="1" x14ac:dyDescent="0.25">
      <c r="A86" s="11" t="s">
        <v>80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5</v>
      </c>
      <c r="P86" s="40">
        <f>D86+E86+F86+G86+H86+I86+J86+K86+L86</f>
        <v>392245812.25999999</v>
      </c>
    </row>
    <row r="87" spans="1:16" x14ac:dyDescent="0.25">
      <c r="A87" s="2" t="s">
        <v>95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96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97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98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99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100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101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103</v>
      </c>
      <c r="B97" s="66"/>
      <c r="J97" s="12"/>
      <c r="L97" s="67"/>
    </row>
    <row r="98" spans="1:13" x14ac:dyDescent="0.25">
      <c r="A98" s="4" t="s">
        <v>104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43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Ejecución </vt:lpstr>
      <vt:lpstr>Plantilla Ejecución  2</vt:lpstr>
      <vt:lpstr>'Plantilla Ejecución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Dra. Ysabel Diaz</cp:lastModifiedBy>
  <cp:revision/>
  <cp:lastPrinted>2024-03-25T20:11:39Z</cp:lastPrinted>
  <dcterms:created xsi:type="dcterms:W3CDTF">2018-04-17T18:57:16Z</dcterms:created>
  <dcterms:modified xsi:type="dcterms:W3CDTF">2024-03-26T22:17:01Z</dcterms:modified>
  <cp:category/>
  <cp:contentStatus/>
</cp:coreProperties>
</file>