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Marzo 2024/"/>
    </mc:Choice>
  </mc:AlternateContent>
  <xr:revisionPtr revIDLastSave="21" documentId="8_{A1662179-04BA-4D23-91FA-5C5D746389F5}" xr6:coauthVersionLast="47" xr6:coauthVersionMax="47" xr10:uidLastSave="{B9DF5FA5-367F-4091-BBD1-18928C126AB3}"/>
  <bookViews>
    <workbookView xWindow="20370" yWindow="-120" windowWidth="29040" windowHeight="15720" xr2:uid="{00000000-000D-0000-FFFF-FFFF00000000}"/>
  </bookViews>
  <sheets>
    <sheet name="Hoja1" sheetId="2" r:id="rId1"/>
    <sheet name="Hoja2" sheetId="4" r:id="rId2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2" l="1"/>
  <c r="C51" i="2"/>
  <c r="N86" i="4"/>
  <c r="M86" i="4"/>
  <c r="L86" i="4"/>
  <c r="K86" i="4"/>
  <c r="J86" i="4"/>
  <c r="I86" i="4"/>
  <c r="H86" i="4"/>
  <c r="G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E51" i="4"/>
  <c r="P51" i="4" s="1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F25" i="4"/>
  <c r="E25" i="4"/>
  <c r="P25" i="4" s="1"/>
  <c r="B25" i="4"/>
  <c r="P24" i="4"/>
  <c r="P23" i="4"/>
  <c r="P22" i="4"/>
  <c r="P21" i="4"/>
  <c r="P20" i="4"/>
  <c r="P19" i="4"/>
  <c r="P18" i="4"/>
  <c r="P17" i="4"/>
  <c r="P16" i="4"/>
  <c r="P15" i="4"/>
  <c r="F15" i="4"/>
  <c r="E15" i="4"/>
  <c r="D15" i="4"/>
  <c r="B15" i="4"/>
  <c r="P14" i="4"/>
  <c r="P13" i="4"/>
  <c r="P12" i="4"/>
  <c r="P11" i="4"/>
  <c r="P10" i="4"/>
  <c r="F9" i="4"/>
  <c r="F86" i="4" s="1"/>
  <c r="E9" i="4"/>
  <c r="E8" i="4" s="1"/>
  <c r="D9" i="4"/>
  <c r="P9" i="4" s="1"/>
  <c r="B9" i="4"/>
  <c r="B8" i="4" s="1"/>
  <c r="F8" i="4"/>
  <c r="E86" i="4" l="1"/>
  <c r="D8" i="4"/>
  <c r="D86" i="4" l="1"/>
  <c r="P86" i="4" s="1"/>
  <c r="P8" i="4"/>
</calcChain>
</file>

<file path=xl/sharedStrings.xml><?xml version="1.0" encoding="utf-8"?>
<sst xmlns="http://schemas.openxmlformats.org/spreadsheetml/2006/main" count="219" uniqueCount="120">
  <si>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</si>
  <si>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</si>
  <si>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</si>
  <si>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</si>
  <si>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</si>
  <si>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</si>
  <si>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</si>
  <si>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</si>
  <si>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</si>
  <si>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</si>
  <si>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</si>
  <si>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</si>
  <si>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</si>
  <si>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</si>
  <si>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</si>
  <si>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</si>
  <si>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</si>
  <si>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</si>
  <si>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</si>
  <si>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</si>
  <si>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</si>
  <si>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</si>
  <si>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</si>
  <si>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</si>
  <si>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</si>
  <si>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</si>
  <si>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</si>
  <si>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</si>
  <si>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</si>
  <si>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</si>
  <si>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</si>
  <si>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</si>
  <si>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</si>
  <si>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</si>
  <si>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</si>
  <si>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</si>
  <si>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</si>
  <si>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</si>
  <si>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</si>
  <si>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</si>
  <si>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</si>
  <si>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</si>
  <si>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</si>
  <si>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</si>
  <si>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</si>
  <si>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</si>
  <si>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</si>
  <si>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</si>
  <si>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</si>
  <si>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</si>
  <si>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</si>
  <si>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</si>
  <si>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</si>
  <si>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</si>
  <si>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</si>
  <si>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</si>
  <si>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</si>
  <si>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</si>
  <si>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</si>
  <si>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</si>
  <si>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</si>
  <si>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</si>
  <si>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</si>
  <si>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</si>
  <si>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</si>
  <si>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</si>
  <si>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</si>
  <si>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</si>
  <si>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</si>
  <si>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</si>
  <si>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</si>
  <si>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</si>
  <si>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</si>
  <si>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</si>
  <si>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</si>
  <si>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</si>
  <si>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</si>
  <si>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</si>
  <si>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</si>
  <si>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</si>
  <si>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</si>
  <si>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</si>
  <si>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</si>
  <si>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</si>
  <si>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</si>
  <si>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2.6.2 - MOBILIARIO Y EQUIPO DE AUDIO, AUDIOVISUAL, RECREATIVO Y EDUCACIONAL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</si>
  <si>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</si>
  <si>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</si>
  <si>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Ministerio Administrativo de la Presidencia</t>
  </si>
  <si>
    <t>Direccion de Prensa del Presidente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</si>
  <si>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</si>
  <si>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</si>
  <si>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</si>
  <si>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</si>
  <si>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</si>
  <si>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</si>
  <si>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</si>
  <si>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</si>
  <si>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</si>
  <si>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</si>
  <si>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</si>
  <si>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</si>
  <si>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</si>
  <si>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</si>
  <si>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</si>
  <si>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</si>
  <si>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</si>
  <si>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</si>
  <si>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-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</si>
  <si>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</si>
  <si>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</si>
  <si>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</si>
  <si>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</si>
  <si>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</si>
  <si>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</si>
  <si>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</si>
  <si>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Presupuesto Mofificado</t>
  </si>
  <si>
    <t xml:space="preserve">                                     DANIEL GARCÍA                                                            BENNY ADAMES                                                                     </t>
  </si>
  <si>
    <t xml:space="preserve">                                  DIRECTOR GENERAL                                 ENCDA. ADMINISTRATIVA Y FINANCIERA                                  </t>
  </si>
  <si>
    <t>PERIODO DEL 01 AL 31 MARZO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</si>
</sst>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4" fontId="0" fillId="0" borderId="0" xfId="0" applyNumberFormat="1"/>
    <xf numFmtId="43" fontId="0" fillId="0" borderId="0" xfId="0" applyNumberFormat="1"/>
    <xf numFmtId="0" fontId="10" fillId="0" borderId="3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" fontId="10" fillId="0" borderId="3" xfId="0" applyNumberFormat="1" applyFont="1" applyBorder="1"/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left" vertical="center" wrapText="1"/>
    </xf>
    <xf numFmtId="0" fontId="8" fillId="0" borderId="5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3" fontId="8" fillId="0" borderId="3" xfId="1" applyFont="1" applyBorder="1" applyAlignment="1">
      <alignment wrapText="1"/>
    </xf>
    <xf numFmtId="0" fontId="8" fillId="0" borderId="0" xfId="0" applyFont="1"/>
    <xf numFmtId="0" fontId="8" fillId="5" borderId="0" xfId="0" applyFont="1" applyFill="1"/>
    <xf numFmtId="43" fontId="8" fillId="5" borderId="0" xfId="1" applyFont="1" applyFill="1"/>
    <xf numFmtId="0" fontId="9" fillId="5" borderId="0" xfId="0" applyFont="1" applyFill="1"/>
    <xf numFmtId="0" fontId="9" fillId="6" borderId="0" xfId="0" applyFont="1" applyFill="1" applyAlignment="1">
      <alignment vertical="center" wrapText="1"/>
    </xf>
    <xf numFmtId="0" fontId="9" fillId="6" borderId="0" xfId="0" applyFont="1" applyFill="1" applyAlignment="1">
      <alignment horizontal="center" wrapText="1"/>
    </xf>
    <xf numFmtId="0" fontId="10" fillId="0" borderId="7" xfId="0" applyFont="1" applyBorder="1" applyAlignment="1">
      <alignment horizontal="left" vertical="center" wrapText="1"/>
    </xf>
    <xf numFmtId="43" fontId="10" fillId="0" borderId="8" xfId="1" applyFont="1" applyBorder="1" applyAlignment="1">
      <alignment horizontal="left" vertical="center" wrapText="1"/>
    </xf>
    <xf numFmtId="43" fontId="9" fillId="0" borderId="8" xfId="1" applyFont="1" applyBorder="1" applyAlignment="1">
      <alignment horizontal="center" wrapText="1"/>
    </xf>
    <xf numFmtId="43" fontId="8" fillId="0" borderId="0" xfId="0" applyNumberFormat="1" applyFont="1"/>
    <xf numFmtId="4" fontId="0" fillId="0" borderId="8" xfId="0" applyNumberFormat="1" applyBorder="1"/>
    <xf numFmtId="4" fontId="10" fillId="0" borderId="8" xfId="0" applyNumberFormat="1" applyFont="1" applyBorder="1"/>
    <xf numFmtId="0" fontId="0" fillId="0" borderId="7" xfId="0" applyBorder="1" applyAlignment="1">
      <alignment horizontal="left" vertical="center" wrapText="1" indent="2"/>
    </xf>
    <xf numFmtId="43" fontId="8" fillId="0" borderId="8" xfId="1" applyFont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0" fillId="0" borderId="8" xfId="1" applyFont="1" applyBorder="1" applyAlignment="1">
      <alignment horizontal="left" vertical="center" wrapText="1" indent="2"/>
    </xf>
    <xf numFmtId="43" fontId="8" fillId="0" borderId="8" xfId="1" applyFont="1" applyFill="1" applyBorder="1" applyAlignment="1">
      <alignment horizontal="center" wrapText="1"/>
    </xf>
    <xf numFmtId="43" fontId="8" fillId="7" borderId="0" xfId="1" applyFont="1" applyFill="1"/>
    <xf numFmtId="0" fontId="8" fillId="7" borderId="0" xfId="0" applyFont="1" applyFill="1"/>
    <xf numFmtId="43" fontId="8" fillId="8" borderId="8" xfId="1" applyFont="1" applyFill="1" applyBorder="1" applyAlignment="1">
      <alignment horizontal="center" wrapText="1"/>
    </xf>
    <xf numFmtId="43" fontId="8" fillId="0" borderId="0" xfId="1" applyFont="1"/>
    <xf numFmtId="4" fontId="8" fillId="0" borderId="0" xfId="0" applyNumberFormat="1" applyFont="1"/>
    <xf numFmtId="43" fontId="8" fillId="0" borderId="9" xfId="1" applyFont="1" applyBorder="1" applyAlignment="1">
      <alignment horizontal="center" wrapText="1"/>
    </xf>
    <xf numFmtId="43" fontId="9" fillId="0" borderId="9" xfId="1" applyFont="1" applyBorder="1" applyAlignment="1">
      <alignment horizontal="center" wrapText="1"/>
    </xf>
    <xf numFmtId="43" fontId="9" fillId="0" borderId="8" xfId="0" applyNumberFormat="1" applyFont="1" applyBorder="1" applyAlignment="1">
      <alignment horizontal="center"/>
    </xf>
    <xf numFmtId="43" fontId="9" fillId="0" borderId="8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43" fontId="8" fillId="0" borderId="8" xfId="1" applyFont="1" applyBorder="1"/>
    <xf numFmtId="43" fontId="8" fillId="0" borderId="7" xfId="1" applyFont="1" applyBorder="1" applyAlignment="1">
      <alignment horizontal="center" wrapText="1"/>
    </xf>
    <xf numFmtId="43" fontId="9" fillId="0" borderId="7" xfId="1" applyFont="1" applyBorder="1" applyAlignment="1">
      <alignment horizontal="center" wrapText="1"/>
    </xf>
    <xf numFmtId="0" fontId="10" fillId="2" borderId="7" xfId="0" applyFont="1" applyFill="1" applyBorder="1" applyAlignment="1">
      <alignment horizontal="left" vertical="center" wrapText="1"/>
    </xf>
    <xf numFmtId="43" fontId="10" fillId="2" borderId="8" xfId="1" applyFont="1" applyFill="1" applyBorder="1" applyAlignment="1">
      <alignment horizontal="left" vertical="center" wrapText="1"/>
    </xf>
    <xf numFmtId="165" fontId="9" fillId="2" borderId="9" xfId="0" applyNumberFormat="1" applyFont="1" applyFill="1" applyBorder="1" applyAlignment="1">
      <alignment horizontal="center" wrapText="1"/>
    </xf>
    <xf numFmtId="165" fontId="9" fillId="2" borderId="8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43" fontId="9" fillId="0" borderId="11" xfId="1" applyFont="1" applyBorder="1" applyAlignment="1">
      <alignment wrapText="1"/>
    </xf>
    <xf numFmtId="165" fontId="9" fillId="2" borderId="10" xfId="0" applyNumberFormat="1" applyFont="1" applyFill="1" applyBorder="1" applyAlignment="1">
      <alignment horizontal="center" wrapText="1"/>
    </xf>
    <xf numFmtId="165" fontId="9" fillId="2" borderId="12" xfId="0" applyNumberFormat="1" applyFont="1" applyFill="1" applyBorder="1" applyAlignment="1">
      <alignment horizontal="center" wrapText="1"/>
    </xf>
    <xf numFmtId="165" fontId="9" fillId="2" borderId="13" xfId="0" applyNumberFormat="1" applyFont="1" applyFill="1" applyBorder="1" applyAlignment="1">
      <alignment horizontal="center" wrapText="1"/>
    </xf>
    <xf numFmtId="0" fontId="0" fillId="0" borderId="14" xfId="0" applyBorder="1"/>
    <xf numFmtId="43" fontId="0" fillId="0" borderId="8" xfId="1" applyFont="1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43" fontId="8" fillId="0" borderId="16" xfId="1" applyFont="1" applyBorder="1" applyAlignment="1">
      <alignment horizontal="center" wrapText="1"/>
    </xf>
    <xf numFmtId="43" fontId="9" fillId="0" borderId="15" xfId="1" applyFont="1" applyBorder="1" applyAlignment="1">
      <alignment horizontal="center" wrapText="1"/>
    </xf>
    <xf numFmtId="0" fontId="10" fillId="6" borderId="0" xfId="0" applyFont="1" applyFill="1" applyAlignment="1">
      <alignment horizontal="left" vertical="center" wrapText="1"/>
    </xf>
    <xf numFmtId="43" fontId="10" fillId="6" borderId="8" xfId="1" applyFont="1" applyFill="1" applyBorder="1" applyAlignment="1">
      <alignment horizontal="left" vertical="center" wrapText="1"/>
    </xf>
    <xf numFmtId="43" fontId="9" fillId="5" borderId="1" xfId="1" applyFont="1" applyFill="1" applyBorder="1" applyAlignment="1">
      <alignment horizontal="left" wrapText="1"/>
    </xf>
    <xf numFmtId="165" fontId="9" fillId="6" borderId="0" xfId="0" applyNumberFormat="1" applyFont="1" applyFill="1" applyAlignment="1">
      <alignment horizontal="center" wrapText="1"/>
    </xf>
    <xf numFmtId="43" fontId="9" fillId="5" borderId="0" xfId="0" applyNumberFormat="1" applyFont="1" applyFill="1"/>
    <xf numFmtId="0" fontId="10" fillId="0" borderId="0" xfId="0" applyFont="1"/>
    <xf numFmtId="43" fontId="10" fillId="0" borderId="8" xfId="1" applyFont="1" applyBorder="1"/>
    <xf numFmtId="43" fontId="0" fillId="0" borderId="0" xfId="1" applyFont="1"/>
    <xf numFmtId="0" fontId="9" fillId="0" borderId="0" xfId="0" applyFont="1"/>
    <xf numFmtId="43" fontId="9" fillId="0" borderId="0" xfId="1" applyFont="1"/>
    <xf numFmtId="0" fontId="9" fillId="0" borderId="0" xfId="0" applyFont="1" applyAlignment="1">
      <alignment wrapText="1"/>
    </xf>
    <xf numFmtId="4" fontId="10" fillId="0" borderId="6" xfId="0" applyNumberFormat="1" applyFont="1" applyBorder="1"/>
    <xf numFmtId="4" fontId="0" fillId="0" borderId="9" xfId="0" applyNumberFormat="1" applyBorder="1"/>
    <xf numFmtId="43" fontId="10" fillId="0" borderId="9" xfId="1" applyFont="1" applyBorder="1" applyAlignment="1">
      <alignment horizontal="left" vertical="center" wrapText="1"/>
    </xf>
    <xf numFmtId="43" fontId="8" fillId="0" borderId="9" xfId="1" applyFont="1" applyBorder="1"/>
    <xf numFmtId="43" fontId="0" fillId="0" borderId="9" xfId="1" applyFont="1" applyBorder="1" applyAlignment="1">
      <alignment horizontal="left" vertical="center" wrapText="1" indent="2"/>
    </xf>
    <xf numFmtId="43" fontId="10" fillId="2" borderId="9" xfId="1" applyFont="1" applyFill="1" applyBorder="1" applyAlignment="1">
      <alignment horizontal="left" vertical="center" wrapText="1"/>
    </xf>
    <xf numFmtId="43" fontId="0" fillId="0" borderId="9" xfId="1" applyFont="1" applyBorder="1" applyAlignment="1">
      <alignment horizontal="left" vertical="center" wrapText="1"/>
    </xf>
    <xf numFmtId="43" fontId="10" fillId="2" borderId="17" xfId="1" applyFont="1" applyFill="1" applyBorder="1" applyAlignment="1">
      <alignment horizontal="left" vertical="center" wrapText="1"/>
    </xf>
    <xf numFmtId="43" fontId="0" fillId="0" borderId="17" xfId="1" applyFont="1" applyBorder="1"/>
    <xf numFmtId="43" fontId="10" fillId="6" borderId="0" xfId="1" applyFont="1" applyFill="1" applyBorder="1" applyAlignment="1">
      <alignment horizontal="left" vertical="center" wrapText="1"/>
    </xf>
    <xf numFmtId="43" fontId="10" fillId="0" borderId="0" xfId="1" applyFont="1" applyBorder="1"/>
    <xf numFmtId="43" fontId="0" fillId="0" borderId="0" xfId="1" applyFont="1" applyBorder="1"/>
    <xf numFmtId="4" fontId="0" fillId="0" borderId="3" xfId="0" applyNumberFormat="1" applyBorder="1"/>
    <xf numFmtId="43" fontId="0" fillId="0" borderId="3" xfId="1" applyFont="1" applyBorder="1" applyAlignment="1">
      <alignment horizontal="center" wrapText="1"/>
    </xf>
    <xf numFmtId="43" fontId="0" fillId="0" borderId="3" xfId="1" applyFont="1" applyFill="1" applyBorder="1" applyAlignment="1">
      <alignment horizontal="center" wrapText="1"/>
    </xf>
    <xf numFmtId="43" fontId="10" fillId="0" borderId="3" xfId="1" applyFont="1" applyBorder="1" applyAlignment="1">
      <alignment horizontal="center" wrapText="1"/>
    </xf>
    <xf numFmtId="165" fontId="10" fillId="2" borderId="3" xfId="0" applyNumberFormat="1" applyFont="1" applyFill="1" applyBorder="1" applyAlignment="1">
      <alignment horizont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3" fontId="10" fillId="3" borderId="1" xfId="1" applyFont="1" applyFill="1" applyBorder="1" applyAlignment="1">
      <alignment horizontal="left" vertical="center" wrapText="1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3" fontId="1" fillId="0" borderId="3" xfId="1" applyFont="1" applyBorder="1" applyAlignment="1">
      <alignment horizontal="center" wrapText="1"/>
    </xf>
    <xf numFmtId="0" fontId="5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711200</xdr:colOff>
      <xdr:row>0</xdr:row>
      <xdr:rowOff>0</xdr:rowOff>
    </xdr:from>
    <xdr:to>
      <xdr:col>4</xdr:col>
      <xdr:colOff>212240</xdr:colOff>
      <xdr:row>5</xdr:row>
      <xdr:rowOff>3549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7675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1247775</xdr:colOff>
      <xdr:row>4</xdr:row>
      <xdr:rowOff>90768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2009775" cy="1071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7FCC8EC-21B3-45F2-8B26-FF8A77AF8482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555626</xdr:colOff>
      <xdr:row>4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F64DD-2C6B-42E1-B328-B9448D39F206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44700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490009</xdr:colOff>
      <xdr:row>0</xdr:row>
      <xdr:rowOff>52916</xdr:rowOff>
    </xdr:from>
    <xdr:to>
      <xdr:col>0</xdr:col>
      <xdr:colOff>2076451</xdr:colOff>
      <xdr:row>4</xdr:row>
      <xdr:rowOff>160767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3D6B86-0A23-4E34-86CD-B63CC3A02769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9" y="52916"/>
          <a:ext cx="1586442" cy="907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E94"/>
  <sheetViews>
    <sheetView tabSelected="1" topLeftCell="A74" zoomScaleNormal="100" workbookViewId="0">
      <selection activeCell="E9" sqref="E9"/>
    </sheetView>
  </sheetViews>
  <sheetFormatPr baseColWidth="10" defaultRowHeight="15" x14ac:dyDescent="0.25"/>
  <cols>
    <col min="2" max="2" width="79.85546875" customWidth="1"/>
    <col min="3" max="3" width="23.42578125" customWidth="1"/>
    <col min="4" max="4" width="14.140625" bestFit="1" customWidth="1"/>
  </cols>
  <sheetData>
    <row r="1" spans="1:5" ht="15.75" x14ac:dyDescent="0.25">
      <c r="A1" s="2"/>
      <c r="B1" s="3"/>
      <c r="C1" s="107"/>
      <c r="D1" s="107"/>
    </row>
    <row r="2" spans="1:5" s="1" customFormat="1" ht="18" x14ac:dyDescent="0.25">
      <c r="A2" s="108" t="s">
        <v>87</v>
      </c>
      <c r="B2" s="108"/>
      <c r="C2" s="108"/>
      <c r="D2" s="108"/>
    </row>
    <row r="3" spans="1:5" s="1" customFormat="1" ht="18" x14ac:dyDescent="0.25">
      <c r="A3" s="108" t="s">
        <v>86</v>
      </c>
      <c r="B3" s="108"/>
      <c r="C3" s="108"/>
      <c r="D3" s="108"/>
    </row>
    <row r="4" spans="1:5" ht="34.5" customHeight="1" x14ac:dyDescent="0.25">
      <c r="A4" s="109" t="s">
        <v>81</v>
      </c>
      <c r="B4" s="109"/>
      <c r="C4" s="109"/>
      <c r="D4" s="109"/>
    </row>
    <row r="5" spans="1:5" x14ac:dyDescent="0.25">
      <c r="A5" s="105" t="s">
        <v>4</v>
      </c>
      <c r="B5" s="105"/>
      <c r="C5" s="105"/>
      <c r="D5" s="105"/>
    </row>
    <row r="6" spans="1:5" ht="15" customHeight="1" x14ac:dyDescent="0.25">
      <c r="A6" s="104" t="s">
        <v>119</v>
      </c>
      <c r="B6" s="105"/>
      <c r="C6" s="105"/>
      <c r="D6" s="105"/>
    </row>
    <row r="7" spans="1:5" ht="15.75" thickBot="1" x14ac:dyDescent="0.3">
      <c r="A7" s="106" t="s">
        <v>3</v>
      </c>
      <c r="B7" s="106"/>
      <c r="C7" s="106"/>
      <c r="D7" s="106"/>
    </row>
    <row r="8" spans="1:5" ht="15" customHeight="1" thickBot="1" x14ac:dyDescent="0.3">
      <c r="B8" s="14" t="s">
        <v>5</v>
      </c>
      <c r="C8" s="15">
        <v>15322938.649999999</v>
      </c>
    </row>
    <row r="9" spans="1:5" ht="15" customHeight="1" x14ac:dyDescent="0.25">
      <c r="B9" s="13" t="s">
        <v>6</v>
      </c>
      <c r="C9" s="80">
        <v>8206813.4500000002</v>
      </c>
      <c r="D9" s="7"/>
      <c r="E9" s="7"/>
    </row>
    <row r="10" spans="1:5" ht="15" customHeight="1" x14ac:dyDescent="0.25">
      <c r="B10" s="10" t="s">
        <v>7</v>
      </c>
      <c r="C10" s="92">
        <v>6668681.1200000001</v>
      </c>
      <c r="D10" s="6"/>
    </row>
    <row r="11" spans="1:5" ht="15" customHeight="1" x14ac:dyDescent="0.25">
      <c r="B11" s="10" t="s">
        <v>8</v>
      </c>
      <c r="C11" s="92">
        <v>536721.05000000005</v>
      </c>
      <c r="D11" s="6"/>
    </row>
    <row r="12" spans="1:5" ht="15" customHeight="1" x14ac:dyDescent="0.25">
      <c r="B12" s="10" t="s">
        <v>9</v>
      </c>
      <c r="C12" s="93"/>
      <c r="D12" s="6"/>
    </row>
    <row r="13" spans="1:5" ht="15" customHeight="1" x14ac:dyDescent="0.25">
      <c r="B13" s="10" t="s">
        <v>10</v>
      </c>
      <c r="C13" s="93"/>
      <c r="D13" s="6"/>
    </row>
    <row r="14" spans="1:5" ht="15" customHeight="1" x14ac:dyDescent="0.25">
      <c r="B14" s="10" t="s">
        <v>11</v>
      </c>
      <c r="C14" s="92">
        <v>1001411.28</v>
      </c>
      <c r="D14" s="7"/>
    </row>
    <row r="15" spans="1:5" ht="15" customHeight="1" x14ac:dyDescent="0.25">
      <c r="B15" s="8" t="s">
        <v>12</v>
      </c>
      <c r="C15" s="12">
        <v>2638041.15</v>
      </c>
      <c r="D15" s="6"/>
    </row>
    <row r="16" spans="1:5" ht="15" customHeight="1" x14ac:dyDescent="0.25">
      <c r="B16" s="10" t="s">
        <v>13</v>
      </c>
      <c r="C16" s="92">
        <v>47791.15</v>
      </c>
      <c r="D16" s="6"/>
    </row>
    <row r="17" spans="2:4" ht="15" customHeight="1" x14ac:dyDescent="0.25">
      <c r="B17" s="10" t="s">
        <v>14</v>
      </c>
      <c r="C17" s="94">
        <v>50014.3</v>
      </c>
      <c r="D17" s="6"/>
    </row>
    <row r="18" spans="2:4" ht="15" customHeight="1" x14ac:dyDescent="0.25">
      <c r="B18" s="10" t="s">
        <v>15</v>
      </c>
      <c r="C18" s="93">
        <v>490182.5</v>
      </c>
    </row>
    <row r="19" spans="2:4" ht="15" customHeight="1" x14ac:dyDescent="0.25">
      <c r="B19" s="10" t="s">
        <v>16</v>
      </c>
      <c r="C19" s="93">
        <v>100000</v>
      </c>
    </row>
    <row r="20" spans="2:4" ht="15" customHeight="1" x14ac:dyDescent="0.25">
      <c r="B20" s="10" t="s">
        <v>17</v>
      </c>
      <c r="C20" s="92">
        <v>733430.53</v>
      </c>
    </row>
    <row r="21" spans="2:4" ht="15" customHeight="1" x14ac:dyDescent="0.25">
      <c r="B21" s="10" t="s">
        <v>18</v>
      </c>
      <c r="C21" s="92">
        <v>300277.56</v>
      </c>
    </row>
    <row r="22" spans="2:4" ht="15" customHeight="1" x14ac:dyDescent="0.25">
      <c r="B22" s="10" t="s">
        <v>19</v>
      </c>
      <c r="C22" s="93">
        <v>67405.55</v>
      </c>
    </row>
    <row r="23" spans="2:4" ht="15" customHeight="1" x14ac:dyDescent="0.25">
      <c r="B23" s="10" t="s">
        <v>20</v>
      </c>
      <c r="C23" s="93">
        <v>24585.66</v>
      </c>
    </row>
    <row r="24" spans="2:4" ht="15" customHeight="1" x14ac:dyDescent="0.25">
      <c r="B24" s="10" t="s">
        <v>21</v>
      </c>
      <c r="C24" s="93">
        <v>824353.9</v>
      </c>
    </row>
    <row r="25" spans="2:4" ht="15" customHeight="1" x14ac:dyDescent="0.25">
      <c r="B25" s="8" t="s">
        <v>22</v>
      </c>
      <c r="C25" s="95">
        <v>4394996.03</v>
      </c>
    </row>
    <row r="26" spans="2:4" ht="15" customHeight="1" x14ac:dyDescent="0.25">
      <c r="B26" s="10" t="s">
        <v>23</v>
      </c>
      <c r="C26" s="93">
        <v>60813.24</v>
      </c>
    </row>
    <row r="27" spans="2:4" ht="15" customHeight="1" x14ac:dyDescent="0.25">
      <c r="B27" s="10" t="s">
        <v>24</v>
      </c>
      <c r="C27" s="93"/>
    </row>
    <row r="28" spans="2:4" ht="15" customHeight="1" x14ac:dyDescent="0.25">
      <c r="B28" s="10" t="s">
        <v>25</v>
      </c>
      <c r="C28" s="93">
        <v>73401.78</v>
      </c>
    </row>
    <row r="29" spans="2:4" ht="15" customHeight="1" x14ac:dyDescent="0.25">
      <c r="B29" s="10" t="s">
        <v>26</v>
      </c>
      <c r="C29" s="93">
        <v>1652</v>
      </c>
    </row>
    <row r="30" spans="2:4" ht="15" customHeight="1" x14ac:dyDescent="0.25">
      <c r="B30" s="10" t="s">
        <v>27</v>
      </c>
      <c r="C30" s="93">
        <v>46127.76</v>
      </c>
    </row>
    <row r="31" spans="2:4" ht="15" customHeight="1" x14ac:dyDescent="0.25">
      <c r="B31" s="10" t="s">
        <v>28</v>
      </c>
      <c r="C31" s="93">
        <v>1507.96</v>
      </c>
    </row>
    <row r="32" spans="2:4" ht="15" customHeight="1" x14ac:dyDescent="0.25">
      <c r="B32" s="10" t="s">
        <v>29</v>
      </c>
      <c r="C32" s="93">
        <v>3949710</v>
      </c>
    </row>
    <row r="33" spans="2:3" ht="15" customHeight="1" x14ac:dyDescent="0.25">
      <c r="B33" s="10" t="s">
        <v>30</v>
      </c>
      <c r="C33" s="93"/>
    </row>
    <row r="34" spans="2:3" ht="15" customHeight="1" x14ac:dyDescent="0.25">
      <c r="B34" s="10" t="s">
        <v>31</v>
      </c>
      <c r="C34" s="93">
        <v>261783.29</v>
      </c>
    </row>
    <row r="35" spans="2:3" ht="15" customHeight="1" x14ac:dyDescent="0.25">
      <c r="B35" s="8" t="s">
        <v>32</v>
      </c>
      <c r="C35" s="95"/>
    </row>
    <row r="36" spans="2:3" ht="15" customHeight="1" x14ac:dyDescent="0.25">
      <c r="B36" s="10" t="s">
        <v>33</v>
      </c>
      <c r="C36" s="95"/>
    </row>
    <row r="37" spans="2:3" ht="15" customHeight="1" x14ac:dyDescent="0.25">
      <c r="B37" s="10" t="s">
        <v>34</v>
      </c>
      <c r="C37" s="95"/>
    </row>
    <row r="38" spans="2:3" ht="15" customHeight="1" x14ac:dyDescent="0.25">
      <c r="B38" s="10" t="s">
        <v>35</v>
      </c>
      <c r="C38" s="95"/>
    </row>
    <row r="39" spans="2:3" ht="15" customHeight="1" x14ac:dyDescent="0.25">
      <c r="B39" s="10" t="s">
        <v>36</v>
      </c>
      <c r="C39" s="95"/>
    </row>
    <row r="40" spans="2:3" ht="15" customHeight="1" x14ac:dyDescent="0.25">
      <c r="B40" s="10" t="s">
        <v>37</v>
      </c>
      <c r="C40" s="95"/>
    </row>
    <row r="41" spans="2:3" ht="15" customHeight="1" x14ac:dyDescent="0.25">
      <c r="B41" s="10" t="s">
        <v>38</v>
      </c>
      <c r="C41" s="95"/>
    </row>
    <row r="42" spans="2:3" ht="15" customHeight="1" x14ac:dyDescent="0.25">
      <c r="B42" s="10" t="s">
        <v>39</v>
      </c>
      <c r="C42" s="95"/>
    </row>
    <row r="43" spans="2:3" ht="15" customHeight="1" x14ac:dyDescent="0.25">
      <c r="B43" s="8" t="s">
        <v>40</v>
      </c>
      <c r="C43" s="95"/>
    </row>
    <row r="44" spans="2:3" ht="15" customHeight="1" x14ac:dyDescent="0.25">
      <c r="B44" s="10" t="s">
        <v>41</v>
      </c>
      <c r="C44" s="95"/>
    </row>
    <row r="45" spans="2:3" ht="15" customHeight="1" x14ac:dyDescent="0.25">
      <c r="B45" s="10" t="s">
        <v>42</v>
      </c>
      <c r="C45" s="95"/>
    </row>
    <row r="46" spans="2:3" ht="15" customHeight="1" x14ac:dyDescent="0.25">
      <c r="B46" s="10" t="s">
        <v>43</v>
      </c>
      <c r="C46" s="95"/>
    </row>
    <row r="47" spans="2:3" ht="15" customHeight="1" x14ac:dyDescent="0.25">
      <c r="B47" s="10" t="s">
        <v>44</v>
      </c>
      <c r="C47" s="95"/>
    </row>
    <row r="48" spans="2:3" ht="15" customHeight="1" x14ac:dyDescent="0.25">
      <c r="B48" s="10" t="s">
        <v>45</v>
      </c>
      <c r="C48" s="95"/>
    </row>
    <row r="49" spans="2:3" ht="15" customHeight="1" x14ac:dyDescent="0.25">
      <c r="B49" s="17" t="s">
        <v>46</v>
      </c>
      <c r="C49" s="95"/>
    </row>
    <row r="50" spans="2:3" ht="15" customHeight="1" x14ac:dyDescent="0.25">
      <c r="B50" s="17" t="s">
        <v>47</v>
      </c>
      <c r="C50" s="95"/>
    </row>
    <row r="51" spans="2:3" ht="15" customHeight="1" x14ac:dyDescent="0.25">
      <c r="B51" s="18" t="s">
        <v>48</v>
      </c>
      <c r="C51" s="95">
        <f>+C52+C56</f>
        <v>83088.02</v>
      </c>
    </row>
    <row r="52" spans="2:3" ht="15" customHeight="1" x14ac:dyDescent="0.25">
      <c r="B52" s="19" t="s">
        <v>49</v>
      </c>
      <c r="C52" s="103">
        <v>40338.04</v>
      </c>
    </row>
    <row r="53" spans="2:3" ht="15" customHeight="1" x14ac:dyDescent="0.25">
      <c r="B53" s="19" t="s">
        <v>85</v>
      </c>
      <c r="C53" s="103"/>
    </row>
    <row r="54" spans="2:3" ht="15" customHeight="1" x14ac:dyDescent="0.25">
      <c r="B54" s="19" t="s">
        <v>50</v>
      </c>
      <c r="C54" s="103"/>
    </row>
    <row r="55" spans="2:3" ht="15" customHeight="1" x14ac:dyDescent="0.25">
      <c r="B55" s="19" t="s">
        <v>51</v>
      </c>
      <c r="C55" s="103"/>
    </row>
    <row r="56" spans="2:3" ht="15" customHeight="1" x14ac:dyDescent="0.25">
      <c r="B56" s="19" t="s">
        <v>52</v>
      </c>
      <c r="C56" s="103">
        <v>42749.98</v>
      </c>
    </row>
    <row r="57" spans="2:3" ht="15" customHeight="1" x14ac:dyDescent="0.25">
      <c r="B57" s="19" t="s">
        <v>53</v>
      </c>
      <c r="C57" s="95"/>
    </row>
    <row r="58" spans="2:3" ht="15" customHeight="1" x14ac:dyDescent="0.25">
      <c r="B58" s="19" t="s">
        <v>54</v>
      </c>
      <c r="C58" s="95"/>
    </row>
    <row r="59" spans="2:3" ht="15" customHeight="1" x14ac:dyDescent="0.25">
      <c r="B59" s="19" t="s">
        <v>55</v>
      </c>
      <c r="C59" s="95"/>
    </row>
    <row r="60" spans="2:3" ht="15" customHeight="1" x14ac:dyDescent="0.25">
      <c r="B60" s="17" t="s">
        <v>56</v>
      </c>
      <c r="C60" s="95"/>
    </row>
    <row r="61" spans="2:3" ht="15" customHeight="1" x14ac:dyDescent="0.25">
      <c r="B61" s="18" t="s">
        <v>57</v>
      </c>
      <c r="C61" s="95"/>
    </row>
    <row r="62" spans="2:3" ht="15" customHeight="1" x14ac:dyDescent="0.25">
      <c r="B62" s="17" t="s">
        <v>58</v>
      </c>
      <c r="C62" s="95"/>
    </row>
    <row r="63" spans="2:3" ht="15" customHeight="1" x14ac:dyDescent="0.25">
      <c r="B63" s="17" t="s">
        <v>59</v>
      </c>
      <c r="C63" s="95"/>
    </row>
    <row r="64" spans="2:3" ht="15" customHeight="1" x14ac:dyDescent="0.25">
      <c r="B64" s="17" t="s">
        <v>60</v>
      </c>
      <c r="C64" s="95"/>
    </row>
    <row r="65" spans="2:3" ht="15" customHeight="1" x14ac:dyDescent="0.25">
      <c r="B65" s="17" t="s">
        <v>61</v>
      </c>
      <c r="C65" s="95"/>
    </row>
    <row r="66" spans="2:3" ht="15" customHeight="1" x14ac:dyDescent="0.25">
      <c r="B66" s="18" t="s">
        <v>62</v>
      </c>
      <c r="C66" s="95"/>
    </row>
    <row r="67" spans="2:3" ht="15" customHeight="1" x14ac:dyDescent="0.25">
      <c r="B67" s="17" t="s">
        <v>63</v>
      </c>
      <c r="C67" s="95"/>
    </row>
    <row r="68" spans="2:3" ht="15" customHeight="1" x14ac:dyDescent="0.25">
      <c r="B68" s="17" t="s">
        <v>64</v>
      </c>
      <c r="C68" s="95"/>
    </row>
    <row r="69" spans="2:3" ht="15" customHeight="1" x14ac:dyDescent="0.25">
      <c r="B69" s="18" t="s">
        <v>65</v>
      </c>
      <c r="C69" s="95"/>
    </row>
    <row r="70" spans="2:3" ht="15" customHeight="1" x14ac:dyDescent="0.25">
      <c r="B70" s="17" t="s">
        <v>66</v>
      </c>
      <c r="C70" s="95"/>
    </row>
    <row r="71" spans="2:3" ht="15" customHeight="1" x14ac:dyDescent="0.25">
      <c r="B71" s="17" t="s">
        <v>67</v>
      </c>
      <c r="C71" s="95"/>
    </row>
    <row r="72" spans="2:3" ht="15" customHeight="1" x14ac:dyDescent="0.25">
      <c r="B72" s="17" t="s">
        <v>68</v>
      </c>
      <c r="C72" s="95"/>
    </row>
    <row r="73" spans="2:3" ht="15" customHeight="1" x14ac:dyDescent="0.25">
      <c r="B73" s="9" t="s">
        <v>69</v>
      </c>
      <c r="C73" s="96"/>
    </row>
    <row r="74" spans="2:3" ht="15" customHeight="1" x14ac:dyDescent="0.25">
      <c r="B74" s="10"/>
      <c r="C74" s="95"/>
    </row>
    <row r="75" spans="2:3" ht="15" customHeight="1" x14ac:dyDescent="0.25">
      <c r="B75" s="8" t="s">
        <v>70</v>
      </c>
      <c r="C75" s="95"/>
    </row>
    <row r="76" spans="2:3" ht="15" customHeight="1" x14ac:dyDescent="0.25">
      <c r="B76" s="8" t="s">
        <v>71</v>
      </c>
      <c r="C76" s="95"/>
    </row>
    <row r="77" spans="2:3" ht="15" customHeight="1" x14ac:dyDescent="0.25">
      <c r="B77" s="10" t="s">
        <v>72</v>
      </c>
      <c r="C77" s="95"/>
    </row>
    <row r="78" spans="2:3" ht="15" customHeight="1" x14ac:dyDescent="0.25">
      <c r="B78" s="10" t="s">
        <v>73</v>
      </c>
      <c r="C78" s="95"/>
    </row>
    <row r="79" spans="2:3" ht="15" customHeight="1" x14ac:dyDescent="0.25">
      <c r="B79" s="8" t="s">
        <v>74</v>
      </c>
      <c r="C79" s="95"/>
    </row>
    <row r="80" spans="2:3" ht="15" customHeight="1" x14ac:dyDescent="0.25">
      <c r="B80" s="10" t="s">
        <v>75</v>
      </c>
      <c r="C80" s="95"/>
    </row>
    <row r="81" spans="1:3" ht="15" customHeight="1" x14ac:dyDescent="0.25">
      <c r="B81" s="10" t="s">
        <v>76</v>
      </c>
      <c r="C81" s="95"/>
    </row>
    <row r="82" spans="1:3" ht="15" customHeight="1" x14ac:dyDescent="0.25">
      <c r="B82" s="8" t="s">
        <v>77</v>
      </c>
      <c r="C82" s="95"/>
    </row>
    <row r="83" spans="1:3" ht="15" customHeight="1" x14ac:dyDescent="0.25">
      <c r="B83" s="10" t="s">
        <v>78</v>
      </c>
      <c r="C83" s="95"/>
    </row>
    <row r="84" spans="1:3" ht="15" customHeight="1" x14ac:dyDescent="0.25">
      <c r="B84" s="11" t="s">
        <v>79</v>
      </c>
      <c r="C84" s="97">
        <v>0</v>
      </c>
    </row>
    <row r="85" spans="1:3" ht="16.5" thickBot="1" x14ac:dyDescent="0.3">
      <c r="B85" s="16"/>
      <c r="C85" s="98"/>
    </row>
    <row r="86" spans="1:3" ht="15.75" x14ac:dyDescent="0.25">
      <c r="B86" s="5" t="s">
        <v>80</v>
      </c>
      <c r="C86" s="99">
        <f>+C9+C15+C25+C51</f>
        <v>15322938.649999999</v>
      </c>
    </row>
    <row r="89" spans="1:3" x14ac:dyDescent="0.25">
      <c r="C89" s="100"/>
    </row>
    <row r="92" spans="1:3" x14ac:dyDescent="0.25">
      <c r="A92" s="4" t="s">
        <v>82</v>
      </c>
      <c r="C92" s="101" t="s">
        <v>0</v>
      </c>
    </row>
    <row r="93" spans="1:3" x14ac:dyDescent="0.25">
      <c r="A93" s="4" t="s">
        <v>84</v>
      </c>
      <c r="C93" s="102" t="s">
        <v>2</v>
      </c>
    </row>
    <row r="94" spans="1:3" x14ac:dyDescent="0.25">
      <c r="A94" s="4" t="s">
        <v>83</v>
      </c>
      <c r="C94" s="102" t="s">
        <v>1</v>
      </c>
    </row>
  </sheetData>
  <mergeCells count="7">
    <mergeCell ref="A6:D6"/>
    <mergeCell ref="A7:D7"/>
    <mergeCell ref="C1:D1"/>
    <mergeCell ref="A2:D2"/>
    <mergeCell ref="A3:D3"/>
    <mergeCell ref="A4:D4"/>
    <mergeCell ref="A5:D5"/>
  </mergeCells>
  <pageMargins left="0.23622047244094491" right="0.23622047244094491" top="0.74803149606299213" bottom="0.74803149606299213" header="0.31496062992125984" footer="0.31496062992125984"/>
  <pageSetup paperSize="5" scale="6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E99F-8455-4EF0-B638-3F288B652188}">
  <dimension ref="A1:R103"/>
  <sheetViews>
    <sheetView topLeftCell="A38" workbookViewId="0">
      <selection activeCell="F57" sqref="F57"/>
    </sheetView>
  </sheetViews>
  <sheetFormatPr baseColWidth="10" defaultColWidth="9.140625" defaultRowHeight="15.75" x14ac:dyDescent="0.25"/>
  <cols>
    <col min="1" max="1" width="35.42578125" style="20" customWidth="1"/>
    <col min="2" max="2" width="18.42578125" style="40" bestFit="1" customWidth="1"/>
    <col min="3" max="3" width="18.42578125" style="40" customWidth="1"/>
    <col min="4" max="4" width="16.42578125" style="20" customWidth="1"/>
    <col min="5" max="5" width="15.7109375" style="20" customWidth="1"/>
    <col min="6" max="8" width="16" style="20" bestFit="1" customWidth="1"/>
    <col min="9" max="9" width="15.7109375" style="20" customWidth="1"/>
    <col min="10" max="10" width="16.7109375" style="20" customWidth="1"/>
    <col min="11" max="11" width="17.42578125" style="20" customWidth="1"/>
    <col min="12" max="12" width="16.85546875" style="20" customWidth="1"/>
    <col min="13" max="13" width="16.42578125" style="20" customWidth="1"/>
    <col min="14" max="14" width="19.140625" style="20" customWidth="1"/>
    <col min="15" max="15" width="15.28515625" style="20" bestFit="1" customWidth="1"/>
    <col min="16" max="16" width="17.5703125" style="20" bestFit="1" customWidth="1"/>
    <col min="17" max="17" width="16.85546875" style="20" bestFit="1" customWidth="1"/>
    <col min="18" max="18" width="12.7109375" style="20" bestFit="1" customWidth="1"/>
    <col min="19" max="16384" width="9.140625" style="20"/>
  </cols>
  <sheetData>
    <row r="1" spans="1:18" x14ac:dyDescent="0.25">
      <c r="A1" s="110" t="s">
        <v>88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8" x14ac:dyDescent="0.25">
      <c r="A2" s="110" t="s">
        <v>89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8" x14ac:dyDescent="0.25">
      <c r="A3" s="111">
        <v>45352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8" x14ac:dyDescent="0.25">
      <c r="A4" s="110" t="s">
        <v>90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8" x14ac:dyDescent="0.25">
      <c r="A5" s="112" t="s">
        <v>91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18" x14ac:dyDescent="0.25">
      <c r="A6" s="21"/>
      <c r="B6" s="22"/>
      <c r="C6" s="22"/>
      <c r="D6" s="23" t="s">
        <v>92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</row>
    <row r="7" spans="1:18" ht="31.5" x14ac:dyDescent="0.25">
      <c r="A7" s="24" t="s">
        <v>93</v>
      </c>
      <c r="B7" s="25" t="s">
        <v>94</v>
      </c>
      <c r="C7" s="25" t="s">
        <v>116</v>
      </c>
      <c r="D7" s="25" t="s">
        <v>95</v>
      </c>
      <c r="E7" s="25" t="s">
        <v>96</v>
      </c>
      <c r="F7" s="25" t="s">
        <v>97</v>
      </c>
      <c r="G7" s="25" t="s">
        <v>98</v>
      </c>
      <c r="H7" s="25" t="s">
        <v>99</v>
      </c>
      <c r="I7" s="25" t="s">
        <v>100</v>
      </c>
      <c r="J7" s="25" t="s">
        <v>101</v>
      </c>
      <c r="K7" s="25" t="s">
        <v>102</v>
      </c>
      <c r="L7" s="25" t="s">
        <v>103</v>
      </c>
      <c r="M7" s="25" t="s">
        <v>104</v>
      </c>
      <c r="N7" s="25" t="s">
        <v>105</v>
      </c>
      <c r="O7" s="25" t="s">
        <v>106</v>
      </c>
      <c r="P7" s="25" t="s">
        <v>107</v>
      </c>
    </row>
    <row r="8" spans="1:18" x14ac:dyDescent="0.25">
      <c r="A8" s="26" t="s">
        <v>5</v>
      </c>
      <c r="B8" s="27">
        <f>+B9+B15+B25+B51</f>
        <v>367852784</v>
      </c>
      <c r="C8" s="27"/>
      <c r="D8" s="27">
        <f>+D9+D15</f>
        <v>9125740.4900000002</v>
      </c>
      <c r="E8" s="28">
        <f>+E9+E15+E25</f>
        <v>9403985.1099999994</v>
      </c>
      <c r="F8" s="28">
        <f>+F9+F15+F25+E51</f>
        <v>15322938.649999999</v>
      </c>
      <c r="G8" s="28"/>
      <c r="H8" s="28"/>
      <c r="I8" s="28"/>
      <c r="J8" s="28"/>
      <c r="K8" s="28"/>
      <c r="L8" s="28"/>
      <c r="M8" s="28"/>
      <c r="N8" s="28"/>
      <c r="O8" s="28"/>
      <c r="P8" s="28">
        <f>SUM(D8:O8)</f>
        <v>33852664.25</v>
      </c>
      <c r="R8" s="29"/>
    </row>
    <row r="9" spans="1:18" ht="30" x14ac:dyDescent="0.25">
      <c r="A9" s="26" t="s">
        <v>6</v>
      </c>
      <c r="B9" s="27">
        <f>+B10+B11+B12+B14</f>
        <v>129783790</v>
      </c>
      <c r="C9" s="27"/>
      <c r="D9" s="30">
        <f>+D10+D11+D14</f>
        <v>8049736.9199999999</v>
      </c>
      <c r="E9" s="28">
        <f>+E10+E11+E14</f>
        <v>8258434.5</v>
      </c>
      <c r="F9" s="28">
        <f>+F10+F11+F14</f>
        <v>8206813.4500000002</v>
      </c>
      <c r="G9" s="28"/>
      <c r="H9" s="28"/>
      <c r="I9" s="28"/>
      <c r="J9" s="28"/>
      <c r="K9" s="28"/>
      <c r="L9" s="28"/>
      <c r="M9" s="31"/>
      <c r="N9" s="31"/>
      <c r="O9" s="28"/>
      <c r="P9" s="28">
        <f t="shared" ref="P9:P72" si="0">SUM(D9:O9)</f>
        <v>24514984.870000001</v>
      </c>
    </row>
    <row r="10" spans="1:18" x14ac:dyDescent="0.25">
      <c r="A10" s="32" t="s">
        <v>7</v>
      </c>
      <c r="B10" s="30">
        <v>88523142.200000003</v>
      </c>
      <c r="C10" s="30"/>
      <c r="D10" s="30">
        <v>6546000</v>
      </c>
      <c r="E10" s="30">
        <v>6760596.2199999997</v>
      </c>
      <c r="F10" s="33">
        <v>6668681.1200000001</v>
      </c>
      <c r="G10" s="33"/>
      <c r="H10" s="33"/>
      <c r="I10" s="33"/>
      <c r="J10" s="33"/>
      <c r="K10" s="30"/>
      <c r="L10" s="33"/>
      <c r="M10" s="30"/>
      <c r="N10" s="30"/>
      <c r="O10" s="30"/>
      <c r="P10" s="28">
        <f t="shared" si="0"/>
        <v>19975277.34</v>
      </c>
    </row>
    <row r="11" spans="1:18" x14ac:dyDescent="0.25">
      <c r="A11" s="32" t="s">
        <v>8</v>
      </c>
      <c r="B11" s="30">
        <v>27990000</v>
      </c>
      <c r="C11" s="30"/>
      <c r="D11" s="30">
        <v>511000</v>
      </c>
      <c r="E11" s="30">
        <v>511000</v>
      </c>
      <c r="F11" s="33">
        <v>536721.05000000005</v>
      </c>
      <c r="G11" s="34"/>
      <c r="H11" s="33"/>
      <c r="I11" s="33"/>
      <c r="J11" s="33"/>
      <c r="K11" s="30"/>
      <c r="L11" s="30"/>
      <c r="M11" s="30"/>
      <c r="N11" s="30"/>
      <c r="O11" s="30"/>
      <c r="P11" s="28">
        <f t="shared" si="0"/>
        <v>1558721.05</v>
      </c>
    </row>
    <row r="12" spans="1:18" ht="30" x14ac:dyDescent="0.25">
      <c r="A12" s="32" t="s">
        <v>9</v>
      </c>
      <c r="B12" s="30">
        <v>50000</v>
      </c>
      <c r="C12" s="30"/>
      <c r="D12" s="33"/>
      <c r="E12" s="33"/>
      <c r="F12" s="33"/>
      <c r="G12" s="28"/>
      <c r="H12" s="33"/>
      <c r="I12" s="28"/>
      <c r="J12" s="33"/>
      <c r="K12" s="28"/>
      <c r="L12" s="28"/>
      <c r="M12" s="28"/>
      <c r="N12" s="28"/>
      <c r="O12" s="28"/>
      <c r="P12" s="28">
        <f t="shared" si="0"/>
        <v>0</v>
      </c>
    </row>
    <row r="13" spans="1:18" ht="32.25" customHeight="1" x14ac:dyDescent="0.25">
      <c r="A13" s="32" t="s">
        <v>10</v>
      </c>
      <c r="B13" s="35"/>
      <c r="C13" s="35"/>
      <c r="D13" s="33"/>
      <c r="E13" s="33"/>
      <c r="F13" s="33"/>
      <c r="G13" s="28"/>
      <c r="H13" s="33"/>
      <c r="I13" s="28"/>
      <c r="J13" s="33"/>
      <c r="K13" s="28"/>
      <c r="L13" s="28"/>
      <c r="M13" s="28"/>
      <c r="N13" s="28"/>
      <c r="O13" s="28"/>
      <c r="P13" s="28">
        <f t="shared" si="0"/>
        <v>0</v>
      </c>
    </row>
    <row r="14" spans="1:18" ht="27" customHeight="1" x14ac:dyDescent="0.25">
      <c r="A14" s="32" t="s">
        <v>11</v>
      </c>
      <c r="B14" s="30">
        <v>13220647.800000001</v>
      </c>
      <c r="C14" s="30"/>
      <c r="D14" s="30">
        <v>992736.92</v>
      </c>
      <c r="E14" s="30">
        <v>986838.28</v>
      </c>
      <c r="F14" s="33">
        <v>1001411.28</v>
      </c>
      <c r="G14" s="34"/>
      <c r="H14" s="33"/>
      <c r="I14" s="33"/>
      <c r="J14" s="33"/>
      <c r="K14" s="30"/>
      <c r="L14" s="30"/>
      <c r="M14" s="30"/>
      <c r="N14" s="30"/>
      <c r="O14" s="30"/>
      <c r="P14" s="28">
        <f t="shared" si="0"/>
        <v>2980986.4800000004</v>
      </c>
    </row>
    <row r="15" spans="1:18" x14ac:dyDescent="0.25">
      <c r="A15" s="26" t="s">
        <v>12</v>
      </c>
      <c r="B15" s="27">
        <f>+B16+B17+B18+B19+B20+B21+B22+B23+B24</f>
        <v>193434758.59999999</v>
      </c>
      <c r="C15" s="27"/>
      <c r="D15" s="31">
        <f>+D16+D20+D21</f>
        <v>1076003.5699999998</v>
      </c>
      <c r="E15" s="28">
        <f>+E16+E17+E20+E21+E22+E24</f>
        <v>1067917.24</v>
      </c>
      <c r="F15" s="28">
        <f>+F16+F17+F18+F19+F20+F21+F22+F23+F24</f>
        <v>2638041.15</v>
      </c>
      <c r="G15" s="28"/>
      <c r="H15" s="28"/>
      <c r="I15" s="28"/>
      <c r="J15" s="28"/>
      <c r="K15" s="28"/>
      <c r="L15" s="28"/>
      <c r="M15" s="28"/>
      <c r="N15" s="28"/>
      <c r="O15" s="28"/>
      <c r="P15" s="28">
        <f t="shared" si="0"/>
        <v>4781961.959999999</v>
      </c>
    </row>
    <row r="16" spans="1:18" x14ac:dyDescent="0.25">
      <c r="A16" s="32" t="s">
        <v>13</v>
      </c>
      <c r="B16" s="30">
        <v>6085500</v>
      </c>
      <c r="C16" s="30"/>
      <c r="D16" s="30">
        <v>396010.79</v>
      </c>
      <c r="E16" s="30">
        <v>408332.82</v>
      </c>
      <c r="F16" s="33">
        <v>47791.15</v>
      </c>
      <c r="G16" s="33"/>
      <c r="H16" s="33"/>
      <c r="I16" s="33"/>
      <c r="J16" s="30"/>
      <c r="K16" s="30"/>
      <c r="L16" s="30"/>
      <c r="M16" s="30"/>
      <c r="N16" s="30"/>
      <c r="O16" s="30"/>
      <c r="P16" s="28">
        <f t="shared" si="0"/>
        <v>852134.76</v>
      </c>
    </row>
    <row r="17" spans="1:17" s="38" customFormat="1" ht="30" x14ac:dyDescent="0.25">
      <c r="A17" s="32" t="s">
        <v>14</v>
      </c>
      <c r="B17" s="30">
        <v>159207700.59999999</v>
      </c>
      <c r="C17" s="30"/>
      <c r="D17" s="36"/>
      <c r="E17" s="30">
        <v>30895.94</v>
      </c>
      <c r="F17" s="36">
        <v>50014.3</v>
      </c>
      <c r="G17" s="36"/>
      <c r="H17" s="36"/>
      <c r="I17" s="36"/>
      <c r="J17" s="36"/>
      <c r="K17" s="30"/>
      <c r="L17" s="30"/>
      <c r="M17" s="30"/>
      <c r="N17" s="30"/>
      <c r="O17" s="30"/>
      <c r="P17" s="28">
        <f t="shared" si="0"/>
        <v>80910.240000000005</v>
      </c>
      <c r="Q17" s="37"/>
    </row>
    <row r="18" spans="1:17" x14ac:dyDescent="0.25">
      <c r="A18" s="32" t="s">
        <v>15</v>
      </c>
      <c r="B18" s="30">
        <v>2700000</v>
      </c>
      <c r="C18" s="30"/>
      <c r="D18" s="28"/>
      <c r="E18" s="28"/>
      <c r="F18" s="34">
        <v>490182.5</v>
      </c>
      <c r="G18" s="28"/>
      <c r="H18" s="33"/>
      <c r="I18" s="33"/>
      <c r="J18" s="33"/>
      <c r="K18" s="30"/>
      <c r="L18" s="30"/>
      <c r="M18" s="30"/>
      <c r="N18" s="39"/>
      <c r="O18" s="30"/>
      <c r="P18" s="28">
        <f t="shared" si="0"/>
        <v>490182.5</v>
      </c>
      <c r="Q18" s="40"/>
    </row>
    <row r="19" spans="1:17" ht="30.75" customHeight="1" x14ac:dyDescent="0.25">
      <c r="A19" s="32" t="s">
        <v>16</v>
      </c>
      <c r="B19" s="30">
        <v>450000</v>
      </c>
      <c r="C19" s="30"/>
      <c r="D19" s="28"/>
      <c r="E19" s="28"/>
      <c r="F19" s="33">
        <v>100000</v>
      </c>
      <c r="G19" s="34"/>
      <c r="H19" s="33"/>
      <c r="I19" s="33"/>
      <c r="J19" s="33"/>
      <c r="K19" s="28"/>
      <c r="L19" s="28"/>
      <c r="M19" s="30"/>
      <c r="N19" s="39"/>
      <c r="O19" s="30"/>
      <c r="P19" s="28">
        <f t="shared" si="0"/>
        <v>100000</v>
      </c>
      <c r="Q19" s="29"/>
    </row>
    <row r="20" spans="1:17" x14ac:dyDescent="0.25">
      <c r="A20" s="32" t="s">
        <v>17</v>
      </c>
      <c r="B20" s="30">
        <v>6535241</v>
      </c>
      <c r="C20" s="30"/>
      <c r="D20" s="30">
        <v>364674.15</v>
      </c>
      <c r="E20" s="30">
        <v>59000</v>
      </c>
      <c r="F20" s="33">
        <v>733430.53</v>
      </c>
      <c r="G20" s="34"/>
      <c r="H20" s="33"/>
      <c r="I20" s="33"/>
      <c r="J20" s="33"/>
      <c r="K20" s="30"/>
      <c r="L20" s="33"/>
      <c r="M20" s="30"/>
      <c r="N20" s="30"/>
      <c r="O20" s="30"/>
      <c r="P20" s="28">
        <f t="shared" si="0"/>
        <v>1157104.6800000002</v>
      </c>
    </row>
    <row r="21" spans="1:17" x14ac:dyDescent="0.25">
      <c r="A21" s="32" t="s">
        <v>18</v>
      </c>
      <c r="B21" s="30">
        <v>5840396</v>
      </c>
      <c r="C21" s="30"/>
      <c r="D21" s="30">
        <v>315318.63</v>
      </c>
      <c r="E21" s="30">
        <v>308481.78000000003</v>
      </c>
      <c r="F21" s="33">
        <v>300277.56</v>
      </c>
      <c r="G21" s="34"/>
      <c r="H21" s="33"/>
      <c r="I21" s="33"/>
      <c r="J21" s="33"/>
      <c r="K21" s="30"/>
      <c r="L21" s="30"/>
      <c r="M21" s="30"/>
      <c r="N21" s="30"/>
      <c r="O21" s="30"/>
      <c r="P21" s="28">
        <f t="shared" si="0"/>
        <v>924077.97</v>
      </c>
      <c r="Q21" s="41"/>
    </row>
    <row r="22" spans="1:17" ht="60" x14ac:dyDescent="0.25">
      <c r="A22" s="32" t="s">
        <v>19</v>
      </c>
      <c r="B22" s="30">
        <v>4012000</v>
      </c>
      <c r="C22" s="30"/>
      <c r="D22" s="28"/>
      <c r="E22" s="30">
        <v>94472.7</v>
      </c>
      <c r="F22" s="33">
        <v>67405.55</v>
      </c>
      <c r="G22" s="34"/>
      <c r="H22" s="33"/>
      <c r="I22" s="33"/>
      <c r="J22" s="33"/>
      <c r="K22" s="30"/>
      <c r="L22" s="30"/>
      <c r="M22" s="30"/>
      <c r="N22" s="30"/>
      <c r="O22" s="30"/>
      <c r="P22" s="28">
        <f t="shared" si="0"/>
        <v>161878.25</v>
      </c>
    </row>
    <row r="23" spans="1:17" ht="40.5" customHeight="1" x14ac:dyDescent="0.25">
      <c r="A23" s="32" t="s">
        <v>20</v>
      </c>
      <c r="B23" s="30">
        <v>1326304</v>
      </c>
      <c r="C23" s="81"/>
      <c r="D23" s="42"/>
      <c r="E23" s="33"/>
      <c r="F23" s="33">
        <v>24585.66</v>
      </c>
      <c r="G23" s="34"/>
      <c r="H23" s="33"/>
      <c r="I23" s="33"/>
      <c r="J23" s="33"/>
      <c r="K23" s="30"/>
      <c r="L23" s="30"/>
      <c r="M23" s="30"/>
      <c r="N23" s="30"/>
      <c r="O23" s="30"/>
      <c r="P23" s="28">
        <f t="shared" si="0"/>
        <v>24585.66</v>
      </c>
    </row>
    <row r="24" spans="1:17" ht="30" x14ac:dyDescent="0.25">
      <c r="A24" s="32" t="s">
        <v>21</v>
      </c>
      <c r="B24" s="30">
        <v>7277617</v>
      </c>
      <c r="C24" s="81"/>
      <c r="D24" s="42"/>
      <c r="E24" s="30">
        <v>166734</v>
      </c>
      <c r="F24" s="33">
        <v>824353.9</v>
      </c>
      <c r="G24" s="34"/>
      <c r="H24" s="33"/>
      <c r="I24" s="33"/>
      <c r="J24" s="33"/>
      <c r="K24" s="30"/>
      <c r="L24" s="30"/>
      <c r="M24" s="30"/>
      <c r="N24" s="30"/>
      <c r="O24" s="30"/>
      <c r="P24" s="28">
        <f t="shared" si="0"/>
        <v>991087.9</v>
      </c>
    </row>
    <row r="25" spans="1:17" x14ac:dyDescent="0.25">
      <c r="A25" s="26" t="s">
        <v>22</v>
      </c>
      <c r="B25" s="27">
        <f>+B26+B27+B28+B29+B30+B31+B32+B34</f>
        <v>29727136</v>
      </c>
      <c r="C25" s="82"/>
      <c r="D25" s="43"/>
      <c r="E25" s="28">
        <f>+E26+E30+E32+E34</f>
        <v>77633.37</v>
      </c>
      <c r="F25" s="28">
        <f>+F26+F27+F28+F29+F30+F31+F32+F33+F34</f>
        <v>4394996.03</v>
      </c>
      <c r="G25" s="44"/>
      <c r="H25" s="28"/>
      <c r="I25" s="45"/>
      <c r="J25" s="28"/>
      <c r="K25" s="28"/>
      <c r="L25" s="31"/>
      <c r="M25" s="28"/>
      <c r="N25" s="28"/>
      <c r="O25" s="28"/>
      <c r="P25" s="28">
        <f t="shared" si="0"/>
        <v>4472629.4000000004</v>
      </c>
    </row>
    <row r="26" spans="1:17" ht="30" x14ac:dyDescent="0.25">
      <c r="A26" s="32" t="s">
        <v>23</v>
      </c>
      <c r="B26" s="30">
        <v>455808</v>
      </c>
      <c r="C26" s="81"/>
      <c r="D26" s="43"/>
      <c r="E26" s="30">
        <v>4260</v>
      </c>
      <c r="F26" s="34">
        <v>60813.24</v>
      </c>
      <c r="G26" s="34"/>
      <c r="H26" s="33"/>
      <c r="I26" s="33"/>
      <c r="J26" s="33"/>
      <c r="K26" s="30"/>
      <c r="L26" s="30"/>
      <c r="M26" s="30"/>
      <c r="N26" s="28"/>
      <c r="O26" s="30"/>
      <c r="P26" s="28">
        <f t="shared" si="0"/>
        <v>65073.24</v>
      </c>
    </row>
    <row r="27" spans="1:17" x14ac:dyDescent="0.25">
      <c r="A27" s="32" t="s">
        <v>24</v>
      </c>
      <c r="B27" s="30">
        <v>468372</v>
      </c>
      <c r="C27" s="81"/>
      <c r="D27" s="43"/>
      <c r="E27" s="28"/>
      <c r="F27" s="28"/>
      <c r="G27" s="46"/>
      <c r="H27" s="33"/>
      <c r="I27" s="33"/>
      <c r="J27" s="33"/>
      <c r="K27" s="28"/>
      <c r="L27" s="30"/>
      <c r="M27" s="28"/>
      <c r="N27" s="28"/>
      <c r="O27" s="28"/>
      <c r="P27" s="28">
        <f t="shared" si="0"/>
        <v>0</v>
      </c>
    </row>
    <row r="28" spans="1:17" ht="30" x14ac:dyDescent="0.25">
      <c r="A28" s="32" t="s">
        <v>25</v>
      </c>
      <c r="B28" s="30">
        <v>251102</v>
      </c>
      <c r="C28" s="81"/>
      <c r="D28" s="43"/>
      <c r="E28" s="28"/>
      <c r="F28" s="34">
        <v>73401.78</v>
      </c>
      <c r="G28" s="33"/>
      <c r="H28" s="33"/>
      <c r="I28" s="33"/>
      <c r="J28" s="33"/>
      <c r="K28" s="28"/>
      <c r="L28" s="30"/>
      <c r="M28" s="30"/>
      <c r="N28" s="28"/>
      <c r="O28" s="30"/>
      <c r="P28" s="28">
        <f t="shared" si="0"/>
        <v>73401.78</v>
      </c>
    </row>
    <row r="29" spans="1:17" ht="30.75" customHeight="1" x14ac:dyDescent="0.25">
      <c r="A29" s="32" t="s">
        <v>26</v>
      </c>
      <c r="B29" s="30">
        <v>12000</v>
      </c>
      <c r="C29" s="81"/>
      <c r="D29" s="43"/>
      <c r="E29" s="28"/>
      <c r="F29" s="34">
        <v>1652</v>
      </c>
      <c r="G29" s="28"/>
      <c r="H29" s="33"/>
      <c r="I29" s="33"/>
      <c r="J29" s="33"/>
      <c r="K29" s="28"/>
      <c r="L29" s="30"/>
      <c r="M29" s="28"/>
      <c r="N29" s="28"/>
      <c r="O29" s="28"/>
      <c r="P29" s="28">
        <f t="shared" si="0"/>
        <v>1652</v>
      </c>
    </row>
    <row r="30" spans="1:17" ht="30" x14ac:dyDescent="0.25">
      <c r="A30" s="32" t="s">
        <v>27</v>
      </c>
      <c r="B30" s="30">
        <v>540000</v>
      </c>
      <c r="C30" s="81"/>
      <c r="D30" s="43"/>
      <c r="E30" s="30">
        <v>45025.87</v>
      </c>
      <c r="F30" s="34">
        <v>46127.76</v>
      </c>
      <c r="G30" s="28"/>
      <c r="H30" s="33"/>
      <c r="I30" s="47"/>
      <c r="J30" s="33"/>
      <c r="K30" s="28"/>
      <c r="L30" s="28"/>
      <c r="M30" s="28"/>
      <c r="N30" s="30"/>
      <c r="O30" s="28"/>
      <c r="P30" s="28">
        <f t="shared" si="0"/>
        <v>91153.63</v>
      </c>
    </row>
    <row r="31" spans="1:17" ht="30" x14ac:dyDescent="0.25">
      <c r="A31" s="32" t="s">
        <v>28</v>
      </c>
      <c r="B31" s="30">
        <v>3040</v>
      </c>
      <c r="C31" s="81"/>
      <c r="D31" s="43"/>
      <c r="E31" s="28"/>
      <c r="F31" s="34">
        <v>1507.96</v>
      </c>
      <c r="G31" s="28"/>
      <c r="H31" s="33"/>
      <c r="I31" s="33"/>
      <c r="J31" s="33"/>
      <c r="K31" s="28"/>
      <c r="L31" s="30"/>
      <c r="M31" s="28"/>
      <c r="N31" s="33"/>
      <c r="O31" s="28"/>
      <c r="P31" s="28">
        <f t="shared" si="0"/>
        <v>1507.96</v>
      </c>
    </row>
    <row r="32" spans="1:17" ht="43.5" customHeight="1" x14ac:dyDescent="0.25">
      <c r="A32" s="32" t="s">
        <v>29</v>
      </c>
      <c r="B32" s="30">
        <v>6274320</v>
      </c>
      <c r="C32" s="81"/>
      <c r="D32" s="43"/>
      <c r="E32" s="30">
        <v>20323.5</v>
      </c>
      <c r="F32" s="34">
        <v>3949710</v>
      </c>
      <c r="G32" s="28"/>
      <c r="H32" s="33"/>
      <c r="I32" s="33"/>
      <c r="J32" s="33"/>
      <c r="K32" s="30"/>
      <c r="L32" s="30"/>
      <c r="M32" s="30"/>
      <c r="N32" s="30"/>
      <c r="O32" s="30"/>
      <c r="P32" s="28">
        <f t="shared" si="0"/>
        <v>3970033.5</v>
      </c>
    </row>
    <row r="33" spans="1:16" ht="56.25" customHeight="1" x14ac:dyDescent="0.25">
      <c r="A33" s="32" t="s">
        <v>30</v>
      </c>
      <c r="B33" s="48"/>
      <c r="C33" s="83"/>
      <c r="D33" s="43"/>
      <c r="E33" s="28"/>
      <c r="F33" s="28"/>
      <c r="G33" s="28"/>
      <c r="H33" s="28"/>
      <c r="I33" s="33"/>
      <c r="J33" s="33"/>
      <c r="K33" s="28"/>
      <c r="L33" s="28"/>
      <c r="M33" s="28"/>
      <c r="N33" s="33"/>
      <c r="O33" s="28"/>
      <c r="P33" s="28">
        <f t="shared" si="0"/>
        <v>0</v>
      </c>
    </row>
    <row r="34" spans="1:16" ht="30.75" customHeight="1" x14ac:dyDescent="0.25">
      <c r="A34" s="32" t="s">
        <v>31</v>
      </c>
      <c r="B34" s="30">
        <v>21722494</v>
      </c>
      <c r="C34" s="81"/>
      <c r="D34" s="43"/>
      <c r="E34" s="30">
        <v>8024</v>
      </c>
      <c r="F34" s="34">
        <v>261783.29</v>
      </c>
      <c r="G34" s="33"/>
      <c r="H34" s="34"/>
      <c r="I34" s="33"/>
      <c r="J34" s="33"/>
      <c r="K34" s="30"/>
      <c r="L34" s="30"/>
      <c r="M34" s="30"/>
      <c r="N34" s="30"/>
      <c r="O34" s="30"/>
      <c r="P34" s="28">
        <f t="shared" si="0"/>
        <v>269807.29000000004</v>
      </c>
    </row>
    <row r="35" spans="1:16" x14ac:dyDescent="0.25">
      <c r="A35" s="26" t="s">
        <v>32</v>
      </c>
      <c r="B35" s="27"/>
      <c r="C35" s="82"/>
      <c r="D35" s="43"/>
      <c r="E35" s="28"/>
      <c r="F35" s="28"/>
      <c r="G35" s="28"/>
      <c r="H35" s="28"/>
      <c r="I35" s="28"/>
      <c r="J35" s="28"/>
      <c r="K35" s="28"/>
      <c r="L35" s="28"/>
      <c r="M35" s="28"/>
      <c r="N35" s="33"/>
      <c r="O35" s="28"/>
      <c r="P35" s="28">
        <f t="shared" si="0"/>
        <v>0</v>
      </c>
    </row>
    <row r="36" spans="1:16" ht="30" x14ac:dyDescent="0.25">
      <c r="A36" s="32" t="s">
        <v>33</v>
      </c>
      <c r="B36" s="35"/>
      <c r="C36" s="84"/>
      <c r="D36" s="43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>
        <f t="shared" si="0"/>
        <v>0</v>
      </c>
    </row>
    <row r="37" spans="1:16" ht="45" x14ac:dyDescent="0.25">
      <c r="A37" s="32" t="s">
        <v>34</v>
      </c>
      <c r="B37" s="35"/>
      <c r="C37" s="84"/>
      <c r="D37" s="43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>
        <f t="shared" si="0"/>
        <v>0</v>
      </c>
    </row>
    <row r="38" spans="1:16" ht="45" x14ac:dyDescent="0.25">
      <c r="A38" s="32" t="s">
        <v>35</v>
      </c>
      <c r="B38" s="35"/>
      <c r="C38" s="84"/>
      <c r="D38" s="43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>
        <f t="shared" si="0"/>
        <v>0</v>
      </c>
    </row>
    <row r="39" spans="1:16" ht="45" x14ac:dyDescent="0.25">
      <c r="A39" s="32" t="s">
        <v>36</v>
      </c>
      <c r="B39" s="35"/>
      <c r="C39" s="84"/>
      <c r="D39" s="43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>
        <f t="shared" si="0"/>
        <v>0</v>
      </c>
    </row>
    <row r="40" spans="1:16" ht="45" x14ac:dyDescent="0.25">
      <c r="A40" s="32" t="s">
        <v>37</v>
      </c>
      <c r="B40" s="35"/>
      <c r="C40" s="84"/>
      <c r="D40" s="4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>
        <f t="shared" si="0"/>
        <v>0</v>
      </c>
    </row>
    <row r="41" spans="1:16" ht="30" x14ac:dyDescent="0.25">
      <c r="A41" s="32" t="s">
        <v>38</v>
      </c>
      <c r="B41" s="35"/>
      <c r="C41" s="84"/>
      <c r="D41" s="43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>
        <f t="shared" si="0"/>
        <v>0</v>
      </c>
    </row>
    <row r="42" spans="1:16" ht="45" x14ac:dyDescent="0.25">
      <c r="A42" s="32" t="s">
        <v>39</v>
      </c>
      <c r="B42" s="35"/>
      <c r="C42" s="84"/>
      <c r="D42" s="43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>
        <f t="shared" si="0"/>
        <v>0</v>
      </c>
    </row>
    <row r="43" spans="1:16" x14ac:dyDescent="0.25">
      <c r="A43" s="26" t="s">
        <v>40</v>
      </c>
      <c r="B43" s="27"/>
      <c r="C43" s="82"/>
      <c r="D43" s="4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>
        <f t="shared" si="0"/>
        <v>0</v>
      </c>
    </row>
    <row r="44" spans="1:16" ht="30" x14ac:dyDescent="0.25">
      <c r="A44" s="32" t="s">
        <v>41</v>
      </c>
      <c r="B44" s="35"/>
      <c r="C44" s="84"/>
      <c r="D44" s="43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>
        <f t="shared" si="0"/>
        <v>0</v>
      </c>
    </row>
    <row r="45" spans="1:16" ht="45" x14ac:dyDescent="0.25">
      <c r="A45" s="32" t="s">
        <v>42</v>
      </c>
      <c r="B45" s="35"/>
      <c r="C45" s="84"/>
      <c r="D45" s="43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>
        <f t="shared" si="0"/>
        <v>0</v>
      </c>
    </row>
    <row r="46" spans="1:16" ht="45" x14ac:dyDescent="0.25">
      <c r="A46" s="32" t="s">
        <v>43</v>
      </c>
      <c r="B46" s="35"/>
      <c r="C46" s="84"/>
      <c r="D46" s="43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>
        <f t="shared" si="0"/>
        <v>0</v>
      </c>
    </row>
    <row r="47" spans="1:16" ht="45" x14ac:dyDescent="0.25">
      <c r="A47" s="32" t="s">
        <v>44</v>
      </c>
      <c r="B47" s="35"/>
      <c r="C47" s="84"/>
      <c r="D47" s="43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>
        <f t="shared" si="0"/>
        <v>0</v>
      </c>
    </row>
    <row r="48" spans="1:16" ht="45" x14ac:dyDescent="0.25">
      <c r="A48" s="32" t="s">
        <v>45</v>
      </c>
      <c r="B48" s="35"/>
      <c r="C48" s="84"/>
      <c r="D48" s="43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>
        <f t="shared" si="0"/>
        <v>0</v>
      </c>
    </row>
    <row r="49" spans="1:16" ht="30" x14ac:dyDescent="0.25">
      <c r="A49" s="32" t="s">
        <v>46</v>
      </c>
      <c r="B49" s="35"/>
      <c r="C49" s="84"/>
      <c r="D49" s="43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>
        <f t="shared" si="0"/>
        <v>0</v>
      </c>
    </row>
    <row r="50" spans="1:16" ht="42" customHeight="1" x14ac:dyDescent="0.25">
      <c r="A50" s="32" t="s">
        <v>47</v>
      </c>
      <c r="B50" s="35"/>
      <c r="C50" s="84"/>
      <c r="D50" s="43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>
        <f t="shared" si="0"/>
        <v>0</v>
      </c>
    </row>
    <row r="51" spans="1:16" ht="30" x14ac:dyDescent="0.25">
      <c r="A51" s="26" t="s">
        <v>48</v>
      </c>
      <c r="B51" s="27">
        <f>+B52+B53+B54+B55+B56+B57</f>
        <v>14907099.4</v>
      </c>
      <c r="C51" s="82"/>
      <c r="D51" s="43"/>
      <c r="E51" s="28">
        <f>+E52+E53+E54+E55+E56</f>
        <v>83088.02</v>
      </c>
      <c r="F51" s="28"/>
      <c r="G51" s="28"/>
      <c r="H51" s="28"/>
      <c r="I51" s="28"/>
      <c r="J51" s="28"/>
      <c r="K51" s="28"/>
      <c r="L51" s="28"/>
      <c r="M51" s="47"/>
      <c r="N51" s="28"/>
      <c r="O51" s="28"/>
      <c r="P51" s="28">
        <f t="shared" si="0"/>
        <v>83088.02</v>
      </c>
    </row>
    <row r="52" spans="1:16" x14ac:dyDescent="0.25">
      <c r="A52" s="49" t="s">
        <v>49</v>
      </c>
      <c r="B52" s="30">
        <v>1980800</v>
      </c>
      <c r="C52" s="81"/>
      <c r="D52" s="43"/>
      <c r="E52" s="30">
        <v>40338.04</v>
      </c>
      <c r="F52" s="28"/>
      <c r="G52" s="28"/>
      <c r="H52" s="33"/>
      <c r="I52" s="33"/>
      <c r="J52" s="33"/>
      <c r="K52" s="30"/>
      <c r="L52" s="30"/>
      <c r="M52" s="47"/>
      <c r="N52" s="30"/>
      <c r="O52" s="28"/>
      <c r="P52" s="28">
        <f t="shared" si="0"/>
        <v>40338.04</v>
      </c>
    </row>
    <row r="53" spans="1:16" ht="47.25" x14ac:dyDescent="0.25">
      <c r="A53" s="49" t="s">
        <v>85</v>
      </c>
      <c r="B53" s="30">
        <v>803000</v>
      </c>
      <c r="C53" s="81"/>
      <c r="D53" s="43"/>
      <c r="E53" s="28"/>
      <c r="F53" s="28"/>
      <c r="G53" s="28"/>
      <c r="H53" s="33"/>
      <c r="I53" s="33"/>
      <c r="J53" s="33"/>
      <c r="K53" s="28"/>
      <c r="L53" s="30"/>
      <c r="M53" s="47"/>
      <c r="N53" s="33"/>
      <c r="O53" s="28"/>
      <c r="P53" s="28">
        <f t="shared" si="0"/>
        <v>0</v>
      </c>
    </row>
    <row r="54" spans="1:16" ht="31.5" x14ac:dyDescent="0.25">
      <c r="A54" s="49" t="s">
        <v>50</v>
      </c>
      <c r="B54" s="30">
        <v>16000</v>
      </c>
      <c r="C54" s="81"/>
      <c r="D54" s="43"/>
      <c r="E54" s="28"/>
      <c r="F54" s="28"/>
      <c r="G54" s="28"/>
      <c r="H54" s="28"/>
      <c r="I54" s="33"/>
      <c r="J54" s="33"/>
      <c r="K54" s="28"/>
      <c r="L54" s="28"/>
      <c r="M54" s="47"/>
      <c r="N54" s="33"/>
      <c r="O54" s="28"/>
      <c r="P54" s="28">
        <f t="shared" si="0"/>
        <v>0</v>
      </c>
    </row>
    <row r="55" spans="1:16" ht="47.25" x14ac:dyDescent="0.25">
      <c r="A55" s="49" t="s">
        <v>51</v>
      </c>
      <c r="B55" s="30">
        <v>11877299.4</v>
      </c>
      <c r="C55" s="81"/>
      <c r="D55" s="43"/>
      <c r="E55" s="28"/>
      <c r="F55" s="28"/>
      <c r="G55" s="28"/>
      <c r="H55" s="28"/>
      <c r="I55" s="33"/>
      <c r="J55" s="33"/>
      <c r="K55" s="28"/>
      <c r="L55" s="28"/>
      <c r="M55" s="47"/>
      <c r="N55" s="33"/>
      <c r="O55" s="28"/>
      <c r="P55" s="28">
        <f t="shared" si="0"/>
        <v>0</v>
      </c>
    </row>
    <row r="56" spans="1:16" ht="31.5" x14ac:dyDescent="0.25">
      <c r="A56" s="50" t="s">
        <v>52</v>
      </c>
      <c r="B56" s="30">
        <v>185000</v>
      </c>
      <c r="C56" s="81"/>
      <c r="D56" s="43"/>
      <c r="E56" s="46">
        <v>42749.98</v>
      </c>
      <c r="F56" s="34"/>
      <c r="G56" s="28"/>
      <c r="H56" s="34"/>
      <c r="I56" s="33"/>
      <c r="J56" s="33"/>
      <c r="K56" s="28"/>
      <c r="L56" s="28"/>
      <c r="M56" s="47"/>
      <c r="N56" s="30"/>
      <c r="O56" s="30"/>
      <c r="P56" s="28">
        <f t="shared" si="0"/>
        <v>42749.98</v>
      </c>
    </row>
    <row r="57" spans="1:16" ht="31.5" x14ac:dyDescent="0.25">
      <c r="A57" s="50" t="s">
        <v>53</v>
      </c>
      <c r="B57" s="30">
        <v>45000</v>
      </c>
      <c r="C57" s="81"/>
      <c r="D57" s="43"/>
      <c r="E57" s="28"/>
      <c r="F57" s="28"/>
      <c r="G57" s="33"/>
      <c r="H57" s="28"/>
      <c r="I57" s="28"/>
      <c r="J57" s="28"/>
      <c r="K57" s="28"/>
      <c r="L57" s="30"/>
      <c r="M57" s="33"/>
      <c r="N57" s="28"/>
      <c r="O57" s="28"/>
      <c r="P57" s="28">
        <f t="shared" si="0"/>
        <v>0</v>
      </c>
    </row>
    <row r="58" spans="1:16" ht="31.5" x14ac:dyDescent="0.25">
      <c r="A58" s="50" t="s">
        <v>54</v>
      </c>
      <c r="B58" s="28"/>
      <c r="C58" s="43"/>
      <c r="D58" s="43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>
        <f t="shared" si="0"/>
        <v>0</v>
      </c>
    </row>
    <row r="59" spans="1:16" x14ac:dyDescent="0.25">
      <c r="A59" s="50" t="s">
        <v>55</v>
      </c>
      <c r="B59" s="28"/>
      <c r="C59" s="43"/>
      <c r="D59" s="43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>
        <f t="shared" si="0"/>
        <v>0</v>
      </c>
    </row>
    <row r="60" spans="1:16" ht="45" x14ac:dyDescent="0.25">
      <c r="A60" s="32" t="s">
        <v>56</v>
      </c>
      <c r="B60" s="35"/>
      <c r="C60" s="84"/>
      <c r="D60" s="43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>
        <f t="shared" si="0"/>
        <v>0</v>
      </c>
    </row>
    <row r="61" spans="1:16" x14ac:dyDescent="0.25">
      <c r="A61" s="26" t="s">
        <v>57</v>
      </c>
      <c r="B61" s="27"/>
      <c r="C61" s="82"/>
      <c r="D61" s="43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>
        <f t="shared" si="0"/>
        <v>0</v>
      </c>
    </row>
    <row r="62" spans="1:16" x14ac:dyDescent="0.25">
      <c r="A62" s="32" t="s">
        <v>58</v>
      </c>
      <c r="B62" s="35"/>
      <c r="C62" s="84"/>
      <c r="D62" s="43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>
        <f t="shared" si="0"/>
        <v>0</v>
      </c>
    </row>
    <row r="63" spans="1:16" x14ac:dyDescent="0.25">
      <c r="A63" s="32" t="s">
        <v>59</v>
      </c>
      <c r="B63" s="35"/>
      <c r="C63" s="84"/>
      <c r="D63" s="43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>
        <f t="shared" si="0"/>
        <v>0</v>
      </c>
    </row>
    <row r="64" spans="1:16" ht="30" x14ac:dyDescent="0.25">
      <c r="A64" s="32" t="s">
        <v>60</v>
      </c>
      <c r="B64" s="35"/>
      <c r="C64" s="84"/>
      <c r="D64" s="43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>
        <f t="shared" si="0"/>
        <v>0</v>
      </c>
    </row>
    <row r="65" spans="1:16" ht="63.75" customHeight="1" x14ac:dyDescent="0.25">
      <c r="A65" s="32" t="s">
        <v>61</v>
      </c>
      <c r="B65" s="35"/>
      <c r="C65" s="84"/>
      <c r="D65" s="43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>
        <f t="shared" si="0"/>
        <v>0</v>
      </c>
    </row>
    <row r="66" spans="1:16" ht="30" x14ac:dyDescent="0.25">
      <c r="A66" s="26" t="s">
        <v>62</v>
      </c>
      <c r="B66" s="27"/>
      <c r="C66" s="82"/>
      <c r="D66" s="43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>
        <f t="shared" si="0"/>
        <v>0</v>
      </c>
    </row>
    <row r="67" spans="1:16" ht="35.25" customHeight="1" x14ac:dyDescent="0.25">
      <c r="A67" s="32" t="s">
        <v>63</v>
      </c>
      <c r="B67" s="35"/>
      <c r="C67" s="84"/>
      <c r="D67" s="43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>
        <f t="shared" si="0"/>
        <v>0</v>
      </c>
    </row>
    <row r="68" spans="1:16" ht="40.5" customHeight="1" x14ac:dyDescent="0.25">
      <c r="A68" s="32" t="s">
        <v>64</v>
      </c>
      <c r="B68" s="35"/>
      <c r="C68" s="84"/>
      <c r="D68" s="43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>
        <f t="shared" si="0"/>
        <v>0</v>
      </c>
    </row>
    <row r="69" spans="1:16" x14ac:dyDescent="0.25">
      <c r="A69" s="26" t="s">
        <v>65</v>
      </c>
      <c r="B69" s="27"/>
      <c r="C69" s="82"/>
      <c r="D69" s="43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>
        <f t="shared" si="0"/>
        <v>0</v>
      </c>
    </row>
    <row r="70" spans="1:16" ht="30" x14ac:dyDescent="0.25">
      <c r="A70" s="32" t="s">
        <v>66</v>
      </c>
      <c r="B70" s="35"/>
      <c r="C70" s="84"/>
      <c r="D70" s="43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>
        <f t="shared" si="0"/>
        <v>0</v>
      </c>
    </row>
    <row r="71" spans="1:16" ht="30" x14ac:dyDescent="0.25">
      <c r="A71" s="32" t="s">
        <v>67</v>
      </c>
      <c r="B71" s="35"/>
      <c r="C71" s="84"/>
      <c r="D71" s="43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>
        <f t="shared" si="0"/>
        <v>0</v>
      </c>
    </row>
    <row r="72" spans="1:16" ht="45" x14ac:dyDescent="0.25">
      <c r="A72" s="32" t="s">
        <v>68</v>
      </c>
      <c r="B72" s="35"/>
      <c r="C72" s="84"/>
      <c r="D72" s="43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>
        <f t="shared" si="0"/>
        <v>0</v>
      </c>
    </row>
    <row r="73" spans="1:16" x14ac:dyDescent="0.25">
      <c r="A73" s="51" t="s">
        <v>69</v>
      </c>
      <c r="B73" s="52"/>
      <c r="C73" s="85"/>
      <c r="D73" s="53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28">
        <f t="shared" ref="P73:P83" si="1">SUM(D73:O73)</f>
        <v>0</v>
      </c>
    </row>
    <row r="74" spans="1:16" x14ac:dyDescent="0.25">
      <c r="A74" s="55"/>
      <c r="B74" s="56"/>
      <c r="C74" s="86"/>
      <c r="D74" s="43"/>
      <c r="E74" s="28"/>
      <c r="F74" s="28"/>
      <c r="G74" s="28"/>
      <c r="H74" s="33"/>
      <c r="I74" s="33"/>
      <c r="J74" s="28"/>
      <c r="K74" s="28"/>
      <c r="L74" s="28"/>
      <c r="M74" s="28"/>
      <c r="N74" s="28"/>
      <c r="O74" s="28"/>
      <c r="P74" s="28">
        <f t="shared" si="1"/>
        <v>0</v>
      </c>
    </row>
    <row r="75" spans="1:16" x14ac:dyDescent="0.25">
      <c r="A75" s="26" t="s">
        <v>70</v>
      </c>
      <c r="B75" s="27"/>
      <c r="C75" s="82"/>
      <c r="D75" s="43"/>
      <c r="E75" s="28"/>
      <c r="F75" s="28"/>
      <c r="G75" s="28"/>
      <c r="H75" s="33"/>
      <c r="I75" s="33"/>
      <c r="J75" s="28"/>
      <c r="K75" s="28"/>
      <c r="L75" s="28"/>
      <c r="M75" s="28"/>
      <c r="N75" s="28"/>
      <c r="O75" s="28"/>
      <c r="P75" s="28">
        <f t="shared" si="1"/>
        <v>0</v>
      </c>
    </row>
    <row r="76" spans="1:16" ht="30" x14ac:dyDescent="0.25">
      <c r="A76" s="26" t="s">
        <v>71</v>
      </c>
      <c r="B76" s="27"/>
      <c r="C76" s="82"/>
      <c r="D76" s="43"/>
      <c r="E76" s="28"/>
      <c r="F76" s="28"/>
      <c r="G76" s="28"/>
      <c r="H76" s="33"/>
      <c r="I76" s="33"/>
      <c r="J76" s="28"/>
      <c r="K76" s="28"/>
      <c r="L76" s="28"/>
      <c r="M76" s="28"/>
      <c r="N76" s="28"/>
      <c r="O76" s="28"/>
      <c r="P76" s="28">
        <f t="shared" si="1"/>
        <v>0</v>
      </c>
    </row>
    <row r="77" spans="1:16" ht="30" x14ac:dyDescent="0.25">
      <c r="A77" s="32" t="s">
        <v>72</v>
      </c>
      <c r="B77" s="35"/>
      <c r="C77" s="84"/>
      <c r="D77" s="43"/>
      <c r="E77" s="28"/>
      <c r="F77" s="28"/>
      <c r="G77" s="28"/>
      <c r="H77" s="33"/>
      <c r="I77" s="33"/>
      <c r="J77" s="28"/>
      <c r="K77" s="28"/>
      <c r="L77" s="28"/>
      <c r="M77" s="28"/>
      <c r="N77" s="28"/>
      <c r="O77" s="28"/>
      <c r="P77" s="28">
        <f t="shared" si="1"/>
        <v>0</v>
      </c>
    </row>
    <row r="78" spans="1:16" ht="30" x14ac:dyDescent="0.25">
      <c r="A78" s="32" t="s">
        <v>73</v>
      </c>
      <c r="B78" s="35"/>
      <c r="C78" s="84"/>
      <c r="D78" s="43"/>
      <c r="E78" s="28"/>
      <c r="F78" s="28"/>
      <c r="G78" s="28"/>
      <c r="H78" s="33"/>
      <c r="I78" s="33"/>
      <c r="J78" s="28"/>
      <c r="K78" s="28"/>
      <c r="L78" s="28"/>
      <c r="M78" s="28"/>
      <c r="N78" s="28"/>
      <c r="O78" s="28"/>
      <c r="P78" s="28">
        <f t="shared" si="1"/>
        <v>0</v>
      </c>
    </row>
    <row r="79" spans="1:16" x14ac:dyDescent="0.25">
      <c r="A79" s="26" t="s">
        <v>74</v>
      </c>
      <c r="B79" s="27"/>
      <c r="C79" s="82"/>
      <c r="D79" s="43"/>
      <c r="E79" s="28"/>
      <c r="F79" s="28"/>
      <c r="G79" s="28"/>
      <c r="H79" s="33"/>
      <c r="I79" s="33"/>
      <c r="J79" s="28"/>
      <c r="K79" s="28"/>
      <c r="L79" s="28"/>
      <c r="M79" s="28"/>
      <c r="N79" s="28"/>
      <c r="O79" s="28"/>
      <c r="P79" s="28">
        <f t="shared" si="1"/>
        <v>0</v>
      </c>
    </row>
    <row r="80" spans="1:16" ht="30" x14ac:dyDescent="0.25">
      <c r="A80" s="32" t="s">
        <v>75</v>
      </c>
      <c r="B80" s="35"/>
      <c r="C80" s="84"/>
      <c r="D80" s="43"/>
      <c r="E80" s="28"/>
      <c r="F80" s="28"/>
      <c r="G80" s="28"/>
      <c r="H80" s="33"/>
      <c r="I80" s="33"/>
      <c r="J80" s="28"/>
      <c r="K80" s="28"/>
      <c r="L80" s="28"/>
      <c r="M80" s="28"/>
      <c r="N80" s="28"/>
      <c r="O80" s="28"/>
      <c r="P80" s="28">
        <f t="shared" si="1"/>
        <v>0</v>
      </c>
    </row>
    <row r="81" spans="1:16" ht="30" x14ac:dyDescent="0.25">
      <c r="A81" s="32" t="s">
        <v>76</v>
      </c>
      <c r="B81" s="35"/>
      <c r="C81" s="84"/>
      <c r="D81" s="43"/>
      <c r="E81" s="28"/>
      <c r="F81" s="28"/>
      <c r="G81" s="28"/>
      <c r="H81" s="33"/>
      <c r="I81" s="33"/>
      <c r="J81" s="28"/>
      <c r="K81" s="28"/>
      <c r="L81" s="28"/>
      <c r="M81" s="28"/>
      <c r="N81" s="28"/>
      <c r="O81" s="28"/>
      <c r="P81" s="28">
        <f t="shared" si="1"/>
        <v>0</v>
      </c>
    </row>
    <row r="82" spans="1:16" ht="30" x14ac:dyDescent="0.25">
      <c r="A82" s="26" t="s">
        <v>77</v>
      </c>
      <c r="B82" s="27"/>
      <c r="C82" s="82"/>
      <c r="D82" s="43"/>
      <c r="E82" s="28"/>
      <c r="F82" s="28"/>
      <c r="G82" s="28"/>
      <c r="H82" s="33"/>
      <c r="I82" s="33"/>
      <c r="J82" s="28"/>
      <c r="K82" s="28"/>
      <c r="L82" s="28"/>
      <c r="M82" s="28"/>
      <c r="N82" s="28"/>
      <c r="O82" s="28"/>
      <c r="P82" s="28">
        <f t="shared" si="1"/>
        <v>0</v>
      </c>
    </row>
    <row r="83" spans="1:16" ht="22.5" customHeight="1" x14ac:dyDescent="0.25">
      <c r="A83" s="32" t="s">
        <v>78</v>
      </c>
      <c r="B83" s="35"/>
      <c r="C83" s="84"/>
      <c r="D83" s="43"/>
      <c r="E83" s="28"/>
      <c r="F83" s="28"/>
      <c r="G83" s="28"/>
      <c r="H83" s="28"/>
      <c r="I83" s="33"/>
      <c r="J83" s="28"/>
      <c r="K83" s="28"/>
      <c r="L83" s="28"/>
      <c r="M83" s="28"/>
      <c r="N83" s="28"/>
      <c r="O83" s="28"/>
      <c r="P83" s="28">
        <f t="shared" si="1"/>
        <v>0</v>
      </c>
    </row>
    <row r="84" spans="1:16" hidden="1" x14ac:dyDescent="0.25">
      <c r="A84" s="57" t="s">
        <v>79</v>
      </c>
      <c r="B84" s="52"/>
      <c r="C84" s="87"/>
      <c r="D84" s="58">
        <v>0</v>
      </c>
      <c r="E84" s="59" t="s">
        <v>108</v>
      </c>
      <c r="F84" s="60" t="s">
        <v>108</v>
      </c>
      <c r="G84" s="61" t="s">
        <v>108</v>
      </c>
      <c r="H84" s="61" t="s">
        <v>108</v>
      </c>
      <c r="I84" s="61" t="s">
        <v>108</v>
      </c>
      <c r="J84" s="60" t="s">
        <v>108</v>
      </c>
      <c r="K84" s="60" t="s">
        <v>108</v>
      </c>
      <c r="L84" s="60" t="s">
        <v>108</v>
      </c>
      <c r="M84" s="60" t="s">
        <v>108</v>
      </c>
      <c r="N84" s="60" t="s">
        <v>108</v>
      </c>
      <c r="O84" s="60" t="s">
        <v>108</v>
      </c>
      <c r="P84" s="60">
        <f t="shared" ref="P84:P85" si="2">SUM(D84:O84)</f>
        <v>0</v>
      </c>
    </row>
    <row r="85" spans="1:16" hidden="1" x14ac:dyDescent="0.25">
      <c r="A85" s="62"/>
      <c r="B85" s="63"/>
      <c r="C85" s="88"/>
      <c r="D85" s="58">
        <v>0</v>
      </c>
      <c r="E85" s="64" t="s">
        <v>108</v>
      </c>
      <c r="F85" s="65" t="s">
        <v>108</v>
      </c>
      <c r="G85" s="66" t="s">
        <v>108</v>
      </c>
      <c r="H85" s="65" t="s">
        <v>108</v>
      </c>
      <c r="I85" s="67" t="s">
        <v>108</v>
      </c>
      <c r="J85" s="65" t="s">
        <v>108</v>
      </c>
      <c r="K85" s="68" t="s">
        <v>108</v>
      </c>
      <c r="L85" s="65" t="s">
        <v>108</v>
      </c>
      <c r="M85" s="65" t="s">
        <v>108</v>
      </c>
      <c r="N85" s="65" t="s">
        <v>108</v>
      </c>
      <c r="O85" s="65" t="s">
        <v>108</v>
      </c>
      <c r="P85" s="68">
        <f t="shared" si="2"/>
        <v>0</v>
      </c>
    </row>
    <row r="86" spans="1:16" ht="30" hidden="1" x14ac:dyDescent="0.25">
      <c r="A86" s="69" t="s">
        <v>80</v>
      </c>
      <c r="B86" s="70"/>
      <c r="C86" s="89"/>
      <c r="D86" s="71">
        <f>D8</f>
        <v>9125740.4900000002</v>
      </c>
      <c r="E86" s="71">
        <f t="shared" ref="E86:J86" si="3">SUM(E9:E85)</f>
        <v>18974146.260000002</v>
      </c>
      <c r="F86" s="71">
        <f t="shared" si="3"/>
        <v>30479701.260000002</v>
      </c>
      <c r="G86" s="71">
        <f t="shared" si="3"/>
        <v>0</v>
      </c>
      <c r="H86" s="71">
        <f t="shared" si="3"/>
        <v>0</v>
      </c>
      <c r="I86" s="71">
        <f t="shared" si="3"/>
        <v>0</v>
      </c>
      <c r="J86" s="71">
        <f t="shared" si="3"/>
        <v>0</v>
      </c>
      <c r="K86" s="71">
        <f>SUM(K9:K85)</f>
        <v>0</v>
      </c>
      <c r="L86" s="71">
        <f>SUM(L9:L85)</f>
        <v>0</v>
      </c>
      <c r="M86" s="71">
        <f>SUM(M9:M85)</f>
        <v>0</v>
      </c>
      <c r="N86" s="71">
        <f>SUM(N9:N85)</f>
        <v>0</v>
      </c>
      <c r="O86" s="72" t="s">
        <v>108</v>
      </c>
      <c r="P86" s="73">
        <f>D86+E86+F86+G86+H86+I86+J86+K86+L86</f>
        <v>58579588.010000005</v>
      </c>
    </row>
    <row r="87" spans="1:16" x14ac:dyDescent="0.25">
      <c r="A87" s="74" t="s">
        <v>109</v>
      </c>
      <c r="B87" s="75"/>
      <c r="C87" s="90"/>
      <c r="D87"/>
      <c r="E87"/>
      <c r="F87"/>
      <c r="G87"/>
      <c r="H87"/>
      <c r="I87"/>
      <c r="J87"/>
      <c r="K87"/>
      <c r="L87"/>
    </row>
    <row r="88" spans="1:16" x14ac:dyDescent="0.25">
      <c r="A88" t="s">
        <v>110</v>
      </c>
      <c r="B88" s="63"/>
      <c r="C88" s="91"/>
      <c r="D88"/>
      <c r="E88"/>
      <c r="F88"/>
      <c r="G88"/>
      <c r="H88"/>
      <c r="I88"/>
      <c r="J88"/>
      <c r="K88"/>
      <c r="L88"/>
    </row>
    <row r="89" spans="1:16" x14ac:dyDescent="0.25">
      <c r="A89" t="s">
        <v>111</v>
      </c>
      <c r="B89" s="76"/>
      <c r="C89" s="76"/>
      <c r="D89"/>
      <c r="E89"/>
      <c r="F89"/>
      <c r="G89"/>
      <c r="H89"/>
      <c r="I89"/>
      <c r="J89"/>
      <c r="K89"/>
      <c r="L89"/>
    </row>
    <row r="90" spans="1:16" x14ac:dyDescent="0.25">
      <c r="A90" t="s">
        <v>112</v>
      </c>
      <c r="B90" s="76"/>
      <c r="C90" s="76"/>
      <c r="D90"/>
      <c r="E90"/>
      <c r="F90"/>
      <c r="G90"/>
      <c r="H90"/>
      <c r="I90"/>
      <c r="J90"/>
      <c r="K90"/>
      <c r="L90"/>
    </row>
    <row r="91" spans="1:16" x14ac:dyDescent="0.25">
      <c r="A91" t="s">
        <v>113</v>
      </c>
      <c r="B91" s="76"/>
      <c r="C91" s="76"/>
      <c r="D91"/>
      <c r="E91"/>
      <c r="F91"/>
      <c r="G91"/>
      <c r="H91"/>
      <c r="I91"/>
      <c r="J91"/>
      <c r="K91"/>
      <c r="L91"/>
    </row>
    <row r="92" spans="1:16" x14ac:dyDescent="0.25">
      <c r="A92" t="s">
        <v>114</v>
      </c>
      <c r="B92" s="76"/>
      <c r="C92" s="76"/>
      <c r="D92"/>
      <c r="E92"/>
      <c r="F92"/>
      <c r="G92"/>
      <c r="H92"/>
      <c r="I92"/>
      <c r="J92"/>
      <c r="K92"/>
      <c r="L92"/>
    </row>
    <row r="93" spans="1:16" x14ac:dyDescent="0.25">
      <c r="A93" t="s">
        <v>115</v>
      </c>
      <c r="B93" s="76"/>
      <c r="C93" s="76"/>
      <c r="D93"/>
      <c r="E93"/>
      <c r="F93"/>
      <c r="G93"/>
      <c r="H93"/>
      <c r="I93"/>
      <c r="J93"/>
      <c r="K93"/>
      <c r="L93"/>
    </row>
    <row r="94" spans="1:16" x14ac:dyDescent="0.25">
      <c r="A94"/>
      <c r="B94" s="76"/>
      <c r="C94" s="76"/>
      <c r="D94"/>
      <c r="E94"/>
      <c r="F94"/>
      <c r="G94"/>
      <c r="H94"/>
      <c r="I94"/>
      <c r="J94"/>
      <c r="K94"/>
      <c r="L94"/>
    </row>
    <row r="95" spans="1:16" x14ac:dyDescent="0.25">
      <c r="A95"/>
      <c r="B95" s="76"/>
      <c r="C95" s="76"/>
      <c r="D95"/>
      <c r="E95"/>
      <c r="F95"/>
      <c r="G95"/>
      <c r="H95"/>
      <c r="I95"/>
      <c r="J95"/>
      <c r="K95"/>
      <c r="L95"/>
    </row>
    <row r="97" spans="1:13" x14ac:dyDescent="0.25">
      <c r="A97" s="77" t="s">
        <v>117</v>
      </c>
      <c r="B97" s="78"/>
      <c r="C97" s="78"/>
      <c r="J97" s="79"/>
      <c r="L97" s="40"/>
    </row>
    <row r="98" spans="1:13" x14ac:dyDescent="0.25">
      <c r="A98" s="20" t="s">
        <v>118</v>
      </c>
      <c r="L98" s="29"/>
      <c r="M98" s="40"/>
    </row>
    <row r="103" spans="1:13" x14ac:dyDescent="0.25">
      <c r="L103" s="40"/>
    </row>
  </sheetData>
  <mergeCells count="5">
    <mergeCell ref="A1:O1"/>
    <mergeCell ref="A2:O2"/>
    <mergeCell ref="A3:O3"/>
    <mergeCell ref="A4:O4"/>
    <mergeCell ref="A5:O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2024-04-02T19:18:07Z</cp:lastPrinted>
  <dcterms:created xsi:type="dcterms:W3CDTF">2022-03-14T19:01:08Z</dcterms:created>
  <dcterms:modified xsi:type="dcterms:W3CDTF">2024-04-02T19:18:58Z</dcterms:modified>
  <cp:category/>
  <cp:contentStatus/>
</cp:coreProperties>
</file>