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9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nurisarno_prensadelpresidente_gob_do/Documents/Escritorio/"/>
    </mc:Choice>
  </mc:AlternateContent>
  <xr:revisionPtr revIDLastSave="291" documentId="8_{64F1CFC6-AA8C-4557-8734-1B3BE05A7C94}" xr6:coauthVersionLast="47" xr6:coauthVersionMax="47" xr10:uidLastSave="{107FDF48-C10A-42EE-8DA9-F05C195FD95D}"/>
  <bookViews>
    <workbookView xWindow="-120" yWindow="-120" windowWidth="29040" windowHeight="15720" xr2:uid="{00000000-000D-0000-FFFF-FFFF00000000}"/>
  </bookViews>
  <sheets>
    <sheet name="Plantilla Ejecución " sheetId="3" r:id="rId1"/>
    <sheet name="Hoja1" sheetId="5" r:id="rId2"/>
    <sheet name="Plantilla Ejecución  2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3" l="1"/>
  <c r="J16" i="3"/>
  <c r="J9" i="3"/>
  <c r="J8" i="3"/>
  <c r="I29" i="3"/>
  <c r="I16" i="3"/>
  <c r="I55" i="3"/>
  <c r="I9" i="3"/>
  <c r="I8" i="3" s="1"/>
  <c r="H9" i="3"/>
  <c r="H55" i="3"/>
  <c r="H29" i="3"/>
  <c r="H16" i="3"/>
  <c r="H8" i="3"/>
  <c r="G55" i="3"/>
  <c r="G29" i="3"/>
  <c r="G16" i="3"/>
  <c r="G9" i="3"/>
  <c r="G8" i="3" s="1"/>
  <c r="E55" i="3"/>
  <c r="P55" i="3" s="1"/>
  <c r="F29" i="3"/>
  <c r="F16" i="3"/>
  <c r="P31" i="3"/>
  <c r="F9" i="3"/>
  <c r="F8" i="3" s="1"/>
  <c r="P10" i="3"/>
  <c r="P11" i="3"/>
  <c r="P13" i="3"/>
  <c r="P14" i="3"/>
  <c r="P15" i="3"/>
  <c r="P17" i="3"/>
  <c r="P18" i="3"/>
  <c r="P19" i="3"/>
  <c r="P21" i="3"/>
  <c r="P22" i="3"/>
  <c r="P23" i="3"/>
  <c r="P26" i="3"/>
  <c r="P27" i="3"/>
  <c r="P28" i="3"/>
  <c r="P30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E29" i="3"/>
  <c r="E16" i="3"/>
  <c r="E9" i="3"/>
  <c r="E8" i="3" s="1"/>
  <c r="D16" i="3"/>
  <c r="D9" i="3"/>
  <c r="B55" i="3"/>
  <c r="B29" i="3"/>
  <c r="B16" i="3"/>
  <c r="B9" i="3"/>
  <c r="D8" i="3" l="1"/>
  <c r="P16" i="3"/>
  <c r="P29" i="3"/>
  <c r="P9" i="3"/>
  <c r="P8" i="3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B8" i="3"/>
  <c r="D86" i="4" l="1"/>
  <c r="C86" i="4"/>
  <c r="C8" i="4"/>
  <c r="J86" i="4"/>
  <c r="L86" i="4"/>
  <c r="P9" i="4"/>
  <c r="E86" i="4"/>
  <c r="M86" i="4"/>
  <c r="F8" i="4"/>
  <c r="P8" i="4" s="1"/>
  <c r="P86" i="4" l="1"/>
  <c r="N90" i="3" l="1"/>
  <c r="M90" i="3"/>
  <c r="L90" i="3" l="1"/>
  <c r="K90" i="3"/>
  <c r="J90" i="3"/>
  <c r="I90" i="3"/>
  <c r="P88" i="3"/>
  <c r="P89" i="3"/>
  <c r="H90" i="3"/>
  <c r="G90" i="3"/>
  <c r="E90" i="3"/>
  <c r="D90" i="3"/>
  <c r="F90" i="3"/>
  <c r="P90" i="3" l="1"/>
</calcChain>
</file>

<file path=xl/sharedStrings.xml><?xml version="1.0" encoding="utf-8"?>
<sst xmlns="http://schemas.openxmlformats.org/spreadsheetml/2006/main" count="467" uniqueCount="269">
  <si>
    <t>Ministerio Administrativo de la Presidencia</t>
  </si>
  <si>
    <t>Direccion de Prensa del Presidente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</si>
  <si>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</si>
  <si>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</si>
  <si>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</si>
  <si>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</si>
  <si>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</si>
  <si>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>Presupuesto Mofificado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</si>
  <si>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</si>
  <si>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</si>
  <si>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</si>
  <si>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</si>
  <si>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</si>
  <si>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</si>
  <si>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</si>
  <si>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</si>
  <si>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</si>
  <si>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</si>
  <si>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</si>
  <si>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</si>
  <si>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</si>
  <si>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</si>
  <si>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</si>
  <si>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</si>
  <si>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</si>
  <si>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2.1.2 Compensaciones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</si>
  <si>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</si>
  <si>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</si>
  <si>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</si>
  <si>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</si>
  <si>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</si>
  <si>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</si>
  <si>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</si>
  <si>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2.2.5-  CONTRACION DE SERVICIO</t>
  </si>
  <si>
    <t>2.2.4 - TRANSPORTE Y ALMACENAJE</t>
  </si>
  <si>
    <t>2.2.5 - ALQUILERES Y RENTAS</t>
  </si>
  <si>
    <t>2.2.6 - SEGUROS</t>
  </si>
  <si>
    <t>2.2.7-CONTRACION DE SERVICIO Y MANTENIMIENTO MENORES</t>
  </si>
  <si>
    <t xml:space="preserve">2.2.7-MANTENIMIENTO Y REPARACION DE MAQUINARIAS Y EQUIPOS 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</si>
  <si>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</si>
  <si>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</si>
  <si>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</si>
  <si>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</si>
  <si>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</si>
  <si>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</si>
  <si>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</si>
  <si>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</si>
  <si>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</si>
  <si>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</si>
  <si>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</si>
  <si>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</si>
  <si>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</si>
  <si>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</si>
  <si>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</si>
  <si>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</si>
  <si>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</si>
  <si>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</si>
  <si>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</si>
  <si>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</si>
  <si>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</si>
  <si>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</si>
  <si>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</si>
  <si>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</si>
  <si>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</si>
  <si>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</si>
  <si>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</si>
  <si>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</si>
  <si>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</si>
  <si>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</si>
  <si>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</si>
  <si>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</si>
  <si>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</si>
  <si>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</si>
  <si>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</si>
  <si>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</si>
  <si>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</si>
  <si>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</si>
  <si>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</si>
  <si>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</si>
  <si>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</si>
  <si>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</si>
  <si>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</si>
  <si>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</si>
  <si>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</si>
  <si>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</si>
  <si>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</si>
  <si>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</si>
  <si>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</si>
  <si>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</si>
  <si>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</si>
  <si>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</si>
  <si>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</si>
  <si>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</si>
  <si>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</si>
  <si>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</si>
  <si>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</si>
  <si>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</si>
  <si>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</si>
  <si>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</si>
  <si>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</si>
  <si>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</si>
  <si>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-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</si>
  <si>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</si>
  <si>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</si>
  <si>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</si>
  <si>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</si>
  <si>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</si>
  <si>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</si>
  <si>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</si>
  <si>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</si>
  <si>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NURIS ARNO</t>
  </si>
  <si>
    <t xml:space="preserve">                                  DIRECTOR GENERAL                                 ENCDA. ADMINISTRATIVA Y FINANCIERA                                  ANALISTA DE PRESUPUESTO.</t>
  </si>
  <si>
    <t>Ref CCP Concepto.Ref CCP Cuenta.Ref CCP SubCuenta</t>
  </si>
  <si>
    <t>Enero</t>
  </si>
  <si>
    <t>Febrero</t>
  </si>
  <si>
    <t>Octubre</t>
  </si>
  <si>
    <t>Total General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</si>
  <si>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</si>
  <si>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</si>
  <si>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</si>
  <si>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</si>
  <si>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</si>
  <si>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</si>
  <si>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carácter temporal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</si>
  <si>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</si>
  <si>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</si>
  <si>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</si>
  <si>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</si>
  <si>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</si>
  <si>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</si>
  <si>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</si>
  <si>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</si>
  <si>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</si>
  <si>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</si>
  <si>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</si>
  <si>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</si>
  <si>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</si>
  <si>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</si>
  <si>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</si>
  <si>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</si>
  <si>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</si>
  <si>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</si>
  <si>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</si>
  <si>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</si>
  <si>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</si>
  <si>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</si>
  <si>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</si>
  <si>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2.2.1.7</t>
  </si>
  <si>
    <t>Agua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</si>
  <si>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</si>
  <si>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</si>
  <si>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</si>
  <si>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</si>
  <si>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</si>
  <si>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</si>
  <si>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</si>
  <si>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</si>
  <si>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</si>
  <si>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</si>
  <si>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2.2.4</t>
  </si>
  <si>
    <t>TRANSPORTE Y ALMACENAJE</t>
  </si>
  <si>
    <t>2.2.4.1</t>
  </si>
  <si>
    <t>Pasajes y gastos de transporte</t>
  </si>
  <si>
    <t>2.2.5</t>
  </si>
  <si>
    <t>ALQUILERES Y RENTAS</t>
  </si>
  <si>
    <t>2.2.5.1</t>
  </si>
  <si>
    <t>Alquileres y rentas de edificaciones y locales</t>
  </si>
  <si>
    <t>2.2.5.9</t>
  </si>
  <si>
    <t>Derecho de uso</t>
  </si>
  <si>
    <t>2.2.6</t>
  </si>
  <si>
    <t>SEGUROS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</si>
  <si>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</si>
  <si>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</si>
  <si>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</si>
  <si>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</si>
  <si>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</si>
  <si>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</si>
  <si>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</si>
  <si>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</si>
  <si>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</si>
  <si>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 de maquinarias y equipos</t>
  </si>
  <si>
    <t>2.2.8</t>
  </si>
  <si>
    <t>OTROS SERVICIOS NO INCLUIDOS EN CONCEPTOS ANTERIORES</t>
  </si>
  <si>
    <t>2.2.8.5</t>
  </si>
  <si>
    <t>Fumigación, lavandería, limpieza e higiene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</si>
  <si>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</si>
  <si>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</si>
  <si>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</si>
  <si>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</si>
  <si>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</si>
  <si>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</si>
  <si>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2.2.9.2</t>
  </si>
  <si>
    <t>Servicios de alimentación</t>
  </si>
  <si>
    <t>MATERIALES Y SUMINISTROS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</si>
  <si>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</si>
  <si>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</si>
  <si>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</si>
  <si>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</si>
  <si>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</si>
  <si>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</si>
  <si>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2.3.2</t>
  </si>
  <si>
    <t>TEXTILES Y VESTUARIOS</t>
  </si>
  <si>
    <t>2.3.2.1</t>
  </si>
  <si>
    <t>Hilados, fibras, telas y útiles de costura</t>
  </si>
  <si>
    <t>2.3.2.2</t>
  </si>
  <si>
    <t>Acabados textiles</t>
  </si>
  <si>
    <t>2.3.3</t>
  </si>
  <si>
    <t>PAPEL, CARTÓN E IMPRESOS</t>
  </si>
  <si>
    <t>2.3.3.1</t>
  </si>
  <si>
    <t>Papel de escritorio</t>
  </si>
  <si>
    <t>2.3.3.2</t>
  </si>
  <si>
    <t>Papel y cartón</t>
  </si>
  <si>
    <t>2.3.4</t>
  </si>
  <si>
    <t>PRODUCTOS FARMACÉUTICOS</t>
  </si>
  <si>
    <t>2.3.4.1</t>
  </si>
  <si>
    <t>Productos medicinales para uso humano</t>
  </si>
  <si>
    <t>2.3.5</t>
  </si>
  <si>
    <t>CUERO, CAUCHO Y PLÁSTICO</t>
  </si>
  <si>
    <t>2.3.5.3</t>
  </si>
  <si>
    <t>Llantas y neumáticos</t>
  </si>
  <si>
    <t>2.3.6</t>
  </si>
  <si>
    <t>PRODUCTOS DE MINERALES, METÁLICOS Y NO METÁLICOS</t>
  </si>
  <si>
    <t>2.3.6.3</t>
  </si>
  <si>
    <t>Productos metálicos y sus derivados</t>
  </si>
  <si>
    <t>2.3.7</t>
  </si>
  <si>
    <t>COMBUSTIBLES,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</si>
  <si>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</si>
  <si>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</si>
  <si>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</si>
  <si>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</si>
  <si>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</si>
  <si>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</si>
  <si>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</si>
  <si>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</si>
  <si>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</si>
  <si>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 y materiales de escritorio, oficina, informática, escolares y de en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</si>
  <si>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</si>
  <si>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</si>
  <si>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</si>
  <si>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</si>
  <si>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</si>
  <si>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</si>
  <si>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</si>
  <si>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</si>
  <si>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</si>
  <si>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</si>
  <si>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>MOBILIARIO Y EQUIPO</t>
  </si>
  <si>
    <t>2.6.1.1</t>
  </si>
  <si>
    <t>Muebles, equipos de oficina y estantería</t>
  </si>
  <si>
    <t>2.6.1.4</t>
  </si>
  <si>
    <t>Electrodomésticos</t>
  </si>
  <si>
    <t>2.6.2</t>
  </si>
  <si>
    <t>MOBILIARIO Y EQUIPO DE AUDIO, AUDIOVISUAL, RECREATIVO Y EDUCACIONAL</t>
  </si>
  <si>
    <t>2.6.2.3</t>
  </si>
  <si>
    <t>Cámaras fotográficas y de video</t>
  </si>
  <si>
    <t>2.6.5</t>
  </si>
  <si>
    <t>MAQUINARIA, OTROS EQUIPOS Y HERRAMIENTAS</t>
  </si>
  <si>
    <t>2.6.5.6</t>
  </si>
  <si>
    <t>Equipo de generación eléctrica y a fines</t>
  </si>
  <si>
    <t>2.6.5.7</t>
  </si>
  <si>
    <t>Máquinas-herramientas</t>
  </si>
  <si>
    <t>2.6.6</t>
  </si>
  <si>
    <t>EQUIPOS DE DEFENSA Y SEGURIDAD</t>
  </si>
  <si>
    <t>2.6.6.2</t>
  </si>
  <si>
    <t>Equipos de seguridad</t>
  </si>
  <si>
    <t>Parametros del Reporte:</t>
  </si>
  <si>
    <r>
      <rPr>
        <b/>
        <sz val="11"/>
        <rFont val="Calibri"/>
        <family val="2"/>
        <scheme val="minor"/>
      </rPr>
      <t>Parametros Reporte:
Hasta : 31/07/2024 23:59
null : Aprobado
Lista Clasificadores :
Posee 1 valores!
[2024-0201-01-01-0031-DIRECCION DE PRENSA DEL PRESIDENTE]
Preconfiguración : 4-EJECUCION MENSUAL Perí-odo : 2024
Institucional : N Partida Libre :
Presupuestado : S
Titulo Reporte : EJECUCION MENSUAL Fecha : 01/07/2024 00:00
No Presupuestado : N
Tipo Fecha : 01-01-Hist.Registro
: -
Reportes Anteriores : -
Tipo de Reporte : pdf-Archivo PDF Acrobat Entidad : 3-Poder Ejecutivo
Etapa del Gasto : DEVENGADO-DEVENGADO
Clasificador : dr.gov.sigef.clasificadores.institucional.ue.LookupVOUePartidasDelGasto-UE Partidas Del Gasto Nombre :</t>
    </r>
  </si>
  <si>
    <t>SEPTIEMBRE 2023.</t>
  </si>
  <si>
    <t xml:space="preserve">                                     DANIEL GARCÍA                                                            BENNY ADAMES                                                                      CHERCI RUIZ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</si>
</sst>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FDFFF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91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164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164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4" fillId="0" borderId="8" xfId="1" applyFont="1" applyBorder="1" applyAlignment="1">
      <alignment horizontal="center" wrapText="1"/>
    </xf>
    <xf numFmtId="164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164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164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164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164" fontId="2" fillId="0" borderId="2" xfId="1" applyFont="1" applyBorder="1" applyAlignment="1">
      <alignment horizontal="center" wrapText="1"/>
    </xf>
    <xf numFmtId="164" fontId="4" fillId="0" borderId="3" xfId="1" applyFont="1" applyBorder="1" applyAlignment="1">
      <alignment horizontal="center" wrapText="1"/>
    </xf>
    <xf numFmtId="164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164" fontId="2" fillId="4" borderId="0" xfId="0" applyNumberFormat="1" applyFont="1" applyFill="1"/>
    <xf numFmtId="164" fontId="0" fillId="0" borderId="0" xfId="1" applyFont="1"/>
    <xf numFmtId="164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164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164" fontId="2" fillId="0" borderId="11" xfId="1" applyFont="1" applyBorder="1" applyAlignment="1">
      <alignment horizontal="center" wrapText="1"/>
    </xf>
    <xf numFmtId="164" fontId="4" fillId="5" borderId="11" xfId="1" applyFont="1" applyFill="1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4" fillId="5" borderId="11" xfId="1" applyFont="1" applyFill="1" applyBorder="1" applyAlignment="1">
      <alignment horizontal="center" wrapText="1"/>
    </xf>
    <xf numFmtId="164" fontId="2" fillId="5" borderId="11" xfId="1" applyFont="1" applyFill="1" applyBorder="1" applyAlignment="1">
      <alignment horizontal="center" wrapText="1"/>
    </xf>
    <xf numFmtId="164" fontId="2" fillId="0" borderId="3" xfId="1" applyFont="1" applyBorder="1" applyAlignment="1">
      <alignment horizontal="center" vertical="center" wrapText="1"/>
    </xf>
    <xf numFmtId="164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164" fontId="4" fillId="4" borderId="0" xfId="1" applyFont="1" applyFill="1"/>
    <xf numFmtId="164" fontId="1" fillId="0" borderId="8" xfId="1" applyFont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 indent="2"/>
    </xf>
    <xf numFmtId="164" fontId="1" fillId="2" borderId="8" xfId="1" applyFont="1" applyFill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/>
    </xf>
    <xf numFmtId="164" fontId="1" fillId="2" borderId="9" xfId="1" applyFont="1" applyFill="1" applyBorder="1" applyAlignment="1">
      <alignment horizontal="left" vertical="center" wrapText="1"/>
    </xf>
    <xf numFmtId="164" fontId="0" fillId="0" borderId="2" xfId="1" applyFont="1" applyBorder="1"/>
    <xf numFmtId="164" fontId="1" fillId="3" borderId="0" xfId="1" applyFont="1" applyFill="1" applyAlignment="1">
      <alignment horizontal="left" vertical="center" wrapText="1"/>
    </xf>
    <xf numFmtId="164" fontId="1" fillId="0" borderId="0" xfId="1" applyFont="1"/>
    <xf numFmtId="164" fontId="2" fillId="0" borderId="0" xfId="1" applyFont="1"/>
    <xf numFmtId="164" fontId="4" fillId="0" borderId="0" xfId="1" applyFont="1"/>
    <xf numFmtId="0" fontId="4" fillId="6" borderId="0" xfId="0" applyFont="1" applyFill="1"/>
    <xf numFmtId="4" fontId="4" fillId="0" borderId="0" xfId="0" applyNumberFormat="1" applyFont="1"/>
    <xf numFmtId="164" fontId="4" fillId="5" borderId="0" xfId="1" applyFont="1" applyFill="1"/>
    <xf numFmtId="0" fontId="5" fillId="6" borderId="0" xfId="0" applyFont="1" applyFill="1"/>
    <xf numFmtId="0" fontId="2" fillId="0" borderId="10" xfId="0" applyFont="1" applyBorder="1" applyAlignment="1">
      <alignment horizontal="left" vertical="center" wrapText="1"/>
    </xf>
    <xf numFmtId="164" fontId="2" fillId="0" borderId="8" xfId="1" applyFont="1" applyBorder="1" applyAlignment="1">
      <alignment horizontal="left" vertical="center" wrapText="1"/>
    </xf>
    <xf numFmtId="4" fontId="4" fillId="0" borderId="8" xfId="0" applyNumberFormat="1" applyFont="1" applyBorder="1"/>
    <xf numFmtId="0" fontId="4" fillId="0" borderId="10" xfId="0" applyFont="1" applyBorder="1" applyAlignment="1">
      <alignment horizontal="left" vertical="center" wrapText="1" indent="2"/>
    </xf>
    <xf numFmtId="4" fontId="4" fillId="0" borderId="8" xfId="0" applyNumberFormat="1" applyFont="1" applyBorder="1" applyAlignment="1">
      <alignment horizontal="center"/>
    </xf>
    <xf numFmtId="164" fontId="4" fillId="0" borderId="8" xfId="1" applyFont="1" applyBorder="1" applyAlignment="1">
      <alignment horizontal="left" vertical="center" wrapText="1" indent="2"/>
    </xf>
    <xf numFmtId="4" fontId="4" fillId="0" borderId="11" xfId="0" applyNumberFormat="1" applyFont="1" applyBorder="1"/>
    <xf numFmtId="164" fontId="2" fillId="0" borderId="11" xfId="1" applyFont="1" applyBorder="1" applyAlignment="1">
      <alignment horizontal="left" vertical="center" wrapText="1"/>
    </xf>
    <xf numFmtId="164" fontId="4" fillId="0" borderId="11" xfId="1" applyFont="1" applyBorder="1" applyAlignment="1">
      <alignment horizontal="left" vertical="center" wrapText="1" indent="2"/>
    </xf>
    <xf numFmtId="0" fontId="4" fillId="0" borderId="10" xfId="0" applyFont="1" applyBorder="1" applyAlignment="1">
      <alignment horizontal="left" vertical="center" wrapText="1"/>
    </xf>
    <xf numFmtId="164" fontId="4" fillId="0" borderId="8" xfId="1" applyFont="1" applyBorder="1" applyAlignment="1">
      <alignment horizontal="left" vertical="center" wrapText="1"/>
    </xf>
    <xf numFmtId="164" fontId="4" fillId="0" borderId="11" xfId="1" applyFont="1" applyBorder="1" applyAlignment="1">
      <alignment horizontal="left" vertical="center" wrapText="1"/>
    </xf>
    <xf numFmtId="0" fontId="0" fillId="4" borderId="0" xfId="0" applyFill="1"/>
    <xf numFmtId="164" fontId="0" fillId="4" borderId="0" xfId="1" applyFont="1" applyFill="1"/>
    <xf numFmtId="0" fontId="1" fillId="4" borderId="0" xfId="0" applyFont="1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wrapText="1"/>
    </xf>
    <xf numFmtId="0" fontId="1" fillId="0" borderId="10" xfId="0" applyFont="1" applyBorder="1" applyAlignment="1">
      <alignment horizontal="left" vertical="center" wrapText="1"/>
    </xf>
    <xf numFmtId="164" fontId="1" fillId="0" borderId="8" xfId="1" applyFont="1" applyBorder="1" applyAlignment="1">
      <alignment horizontal="center" wrapText="1"/>
    </xf>
    <xf numFmtId="0" fontId="0" fillId="0" borderId="10" xfId="0" applyBorder="1" applyAlignment="1">
      <alignment horizontal="left" vertical="center" wrapText="1" indent="2"/>
    </xf>
    <xf numFmtId="164" fontId="0" fillId="0" borderId="8" xfId="1" applyFont="1" applyBorder="1" applyAlignment="1">
      <alignment horizontal="center" wrapText="1"/>
    </xf>
    <xf numFmtId="164" fontId="0" fillId="0" borderId="8" xfId="1" applyFont="1" applyFill="1" applyBorder="1" applyAlignment="1">
      <alignment horizontal="center" wrapText="1"/>
    </xf>
    <xf numFmtId="164" fontId="0" fillId="5" borderId="8" xfId="1" applyFont="1" applyFill="1" applyBorder="1" applyAlignment="1">
      <alignment horizontal="center" wrapText="1"/>
    </xf>
    <xf numFmtId="4" fontId="0" fillId="0" borderId="11" xfId="0" applyNumberFormat="1" applyBorder="1"/>
    <xf numFmtId="164" fontId="0" fillId="0" borderId="11" xfId="1" applyFont="1" applyBorder="1" applyAlignment="1">
      <alignment horizontal="center" wrapText="1"/>
    </xf>
    <xf numFmtId="164" fontId="1" fillId="0" borderId="11" xfId="1" applyFont="1" applyBorder="1" applyAlignment="1">
      <alignment horizontal="left" vertical="center" wrapText="1"/>
    </xf>
    <xf numFmtId="164" fontId="1" fillId="0" borderId="11" xfId="1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8" xfId="0" applyBorder="1"/>
    <xf numFmtId="164" fontId="0" fillId="0" borderId="8" xfId="1" applyFont="1" applyBorder="1"/>
    <xf numFmtId="164" fontId="0" fillId="0" borderId="11" xfId="1" applyFont="1" applyBorder="1"/>
    <xf numFmtId="164" fontId="0" fillId="0" borderId="11" xfId="1" applyFont="1" applyBorder="1" applyAlignment="1">
      <alignment horizontal="left" vertical="center" wrapText="1" indent="2"/>
    </xf>
    <xf numFmtId="0" fontId="0" fillId="0" borderId="10" xfId="0" applyBorder="1" applyAlignment="1">
      <alignment horizontal="left" vertical="center" wrapText="1"/>
    </xf>
    <xf numFmtId="164" fontId="0" fillId="0" borderId="10" xfId="1" applyFont="1" applyBorder="1" applyAlignment="1">
      <alignment horizontal="center" wrapText="1"/>
    </xf>
    <xf numFmtId="0" fontId="1" fillId="2" borderId="10" xfId="0" applyFont="1" applyFill="1" applyBorder="1" applyAlignment="1">
      <alignment horizontal="left" vertical="center" wrapText="1"/>
    </xf>
    <xf numFmtId="164" fontId="1" fillId="2" borderId="11" xfId="1" applyFont="1" applyFill="1" applyBorder="1" applyAlignment="1">
      <alignment horizontal="left" vertical="center" wrapText="1"/>
    </xf>
    <xf numFmtId="165" fontId="1" fillId="2" borderId="11" xfId="0" applyNumberFormat="1" applyFont="1" applyFill="1" applyBorder="1" applyAlignment="1">
      <alignment horizontal="center" wrapText="1"/>
    </xf>
    <xf numFmtId="165" fontId="1" fillId="2" borderId="8" xfId="0" applyNumberFormat="1" applyFont="1" applyFill="1" applyBorder="1" applyAlignment="1">
      <alignment horizontal="center" wrapText="1"/>
    </xf>
    <xf numFmtId="164" fontId="0" fillId="0" borderId="11" xfId="1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164" fontId="1" fillId="2" borderId="13" xfId="1" applyFont="1" applyFill="1" applyBorder="1" applyAlignment="1">
      <alignment horizontal="left" vertical="center" wrapText="1"/>
    </xf>
    <xf numFmtId="164" fontId="1" fillId="0" borderId="12" xfId="1" applyFont="1" applyBorder="1" applyAlignment="1">
      <alignment wrapText="1"/>
    </xf>
    <xf numFmtId="165" fontId="1" fillId="2" borderId="5" xfId="0" applyNumberFormat="1" applyFont="1" applyFill="1" applyBorder="1" applyAlignment="1">
      <alignment horizontal="center" wrapText="1"/>
    </xf>
    <xf numFmtId="165" fontId="1" fillId="2" borderId="7" xfId="0" applyNumberFormat="1" applyFont="1" applyFill="1" applyBorder="1" applyAlignment="1">
      <alignment horizontal="center" wrapText="1"/>
    </xf>
    <xf numFmtId="165" fontId="1" fillId="2" borderId="9" xfId="0" applyNumberFormat="1" applyFont="1" applyFill="1" applyBorder="1" applyAlignment="1">
      <alignment horizontal="center" wrapText="1"/>
    </xf>
    <xf numFmtId="0" fontId="0" fillId="0" borderId="4" xfId="0" applyBorder="1"/>
    <xf numFmtId="164" fontId="0" fillId="0" borderId="13" xfId="1" applyFont="1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1" applyFont="1" applyBorder="1" applyAlignment="1">
      <alignment horizontal="center" wrapText="1"/>
    </xf>
    <xf numFmtId="164" fontId="1" fillId="0" borderId="2" xfId="1" applyFont="1" applyBorder="1" applyAlignment="1">
      <alignment horizontal="center" wrapText="1"/>
    </xf>
    <xf numFmtId="164" fontId="1" fillId="3" borderId="14" xfId="1" applyFont="1" applyFill="1" applyBorder="1" applyAlignment="1">
      <alignment horizontal="left" vertical="center" wrapText="1"/>
    </xf>
    <xf numFmtId="164" fontId="1" fillId="3" borderId="0" xfId="1" applyFont="1" applyFill="1" applyBorder="1" applyAlignment="1">
      <alignment horizontal="left" vertical="center" wrapText="1"/>
    </xf>
    <xf numFmtId="164" fontId="1" fillId="4" borderId="1" xfId="1" applyFont="1" applyFill="1" applyBorder="1" applyAlignment="1">
      <alignment horizontal="left" wrapText="1"/>
    </xf>
    <xf numFmtId="165" fontId="1" fillId="3" borderId="0" xfId="0" applyNumberFormat="1" applyFont="1" applyFill="1" applyAlignment="1">
      <alignment horizontal="center" wrapText="1"/>
    </xf>
    <xf numFmtId="164" fontId="1" fillId="4" borderId="0" xfId="0" applyNumberFormat="1" applyFont="1" applyFill="1"/>
    <xf numFmtId="164" fontId="1" fillId="0" borderId="0" xfId="1" applyFont="1" applyBorder="1"/>
    <xf numFmtId="164" fontId="0" fillId="0" borderId="0" xfId="1" applyFont="1" applyBorder="1"/>
    <xf numFmtId="0" fontId="1" fillId="0" borderId="0" xfId="0" applyFont="1" applyAlignment="1">
      <alignment wrapText="1"/>
    </xf>
    <xf numFmtId="164" fontId="0" fillId="0" borderId="0" xfId="0" applyNumberFormat="1"/>
    <xf numFmtId="0" fontId="6" fillId="7" borderId="15" xfId="0" applyFont="1" applyFill="1" applyBorder="1" applyAlignment="1">
      <alignment horizontal="left" vertical="top" wrapText="1"/>
    </xf>
    <xf numFmtId="0" fontId="6" fillId="7" borderId="15" xfId="0" applyFont="1" applyFill="1" applyBorder="1" applyAlignment="1">
      <alignment horizontal="left" vertical="top" wrapText="1" indent="3"/>
    </xf>
    <xf numFmtId="0" fontId="6" fillId="7" borderId="15" xfId="0" applyFont="1" applyFill="1" applyBorder="1" applyAlignment="1">
      <alignment horizontal="left" vertical="top" wrapText="1" indent="1"/>
    </xf>
    <xf numFmtId="0" fontId="6" fillId="7" borderId="15" xfId="0" applyFont="1" applyFill="1" applyBorder="1" applyAlignment="1">
      <alignment horizontal="left" vertical="top" wrapText="1" indent="2"/>
    </xf>
    <xf numFmtId="0" fontId="6" fillId="7" borderId="3" xfId="0" applyFont="1" applyFill="1" applyBorder="1" applyAlignment="1">
      <alignment horizontal="left" vertical="top" wrapText="1" indent="2"/>
    </xf>
    <xf numFmtId="0" fontId="7" fillId="0" borderId="0" xfId="0" applyFont="1" applyAlignment="1">
      <alignment horizontal="left" vertical="top"/>
    </xf>
    <xf numFmtId="2" fontId="8" fillId="0" borderId="16" xfId="0" applyNumberFormat="1" applyFont="1" applyBorder="1" applyAlignment="1">
      <alignment horizontal="right" vertical="top" shrinkToFit="1"/>
    </xf>
    <xf numFmtId="2" fontId="8" fillId="0" borderId="16" xfId="0" applyNumberFormat="1" applyFont="1" applyBorder="1" applyAlignment="1">
      <alignment horizontal="right" vertical="top" indent="1" shrinkToFit="1"/>
    </xf>
    <xf numFmtId="2" fontId="8" fillId="0" borderId="16" xfId="0" applyNumberFormat="1" applyFont="1" applyBorder="1" applyAlignment="1">
      <alignment horizontal="right" vertical="top" indent="2" shrinkToFit="1"/>
    </xf>
    <xf numFmtId="4" fontId="8" fillId="0" borderId="16" xfId="0" applyNumberFormat="1" applyFont="1" applyBorder="1" applyAlignment="1">
      <alignment horizontal="right" vertical="top" indent="2" shrinkToFit="1"/>
    </xf>
    <xf numFmtId="4" fontId="8" fillId="0" borderId="16" xfId="0" applyNumberFormat="1" applyFont="1" applyBorder="1" applyAlignment="1">
      <alignment horizontal="right" vertical="top" shrinkToFit="1"/>
    </xf>
    <xf numFmtId="166" fontId="8" fillId="7" borderId="8" xfId="0" applyNumberFormat="1" applyFont="1" applyFill="1" applyBorder="1" applyAlignment="1">
      <alignment horizontal="left" vertical="top" indent="1" shrinkToFit="1"/>
    </xf>
    <xf numFmtId="0" fontId="6" fillId="7" borderId="8" xfId="0" applyFont="1" applyFill="1" applyBorder="1" applyAlignment="1">
      <alignment horizontal="left" vertical="top" wrapText="1" indent="5"/>
    </xf>
    <xf numFmtId="2" fontId="8" fillId="7" borderId="8" xfId="0" applyNumberFormat="1" applyFont="1" applyFill="1" applyBorder="1" applyAlignment="1">
      <alignment horizontal="right" vertical="top" shrinkToFit="1"/>
    </xf>
    <xf numFmtId="2" fontId="8" fillId="7" borderId="8" xfId="0" applyNumberFormat="1" applyFont="1" applyFill="1" applyBorder="1" applyAlignment="1">
      <alignment horizontal="right" vertical="top" indent="1" shrinkToFit="1"/>
    </xf>
    <xf numFmtId="2" fontId="8" fillId="7" borderId="8" xfId="0" applyNumberFormat="1" applyFont="1" applyFill="1" applyBorder="1" applyAlignment="1">
      <alignment horizontal="right" vertical="top" indent="2" shrinkToFit="1"/>
    </xf>
    <xf numFmtId="4" fontId="8" fillId="7" borderId="8" xfId="0" applyNumberFormat="1" applyFont="1" applyFill="1" applyBorder="1" applyAlignment="1">
      <alignment horizontal="right" vertical="top" indent="2" shrinkToFit="1"/>
    </xf>
    <xf numFmtId="4" fontId="8" fillId="7" borderId="8" xfId="0" applyNumberFormat="1" applyFont="1" applyFill="1" applyBorder="1" applyAlignment="1">
      <alignment horizontal="right" vertical="top" shrinkToFit="1"/>
    </xf>
    <xf numFmtId="0" fontId="7" fillId="0" borderId="8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 wrapText="1" indent="2"/>
    </xf>
    <xf numFmtId="0" fontId="6" fillId="0" borderId="8" xfId="0" applyFont="1" applyBorder="1" applyAlignment="1">
      <alignment horizontal="left" vertical="top" wrapText="1" indent="5"/>
    </xf>
    <xf numFmtId="2" fontId="8" fillId="0" borderId="8" xfId="0" applyNumberFormat="1" applyFont="1" applyBorder="1" applyAlignment="1">
      <alignment horizontal="right" vertical="top" shrinkToFit="1"/>
    </xf>
    <xf numFmtId="2" fontId="8" fillId="0" borderId="8" xfId="0" applyNumberFormat="1" applyFont="1" applyBorder="1" applyAlignment="1">
      <alignment horizontal="right" vertical="top" indent="1" shrinkToFit="1"/>
    </xf>
    <xf numFmtId="2" fontId="8" fillId="0" borderId="8" xfId="0" applyNumberFormat="1" applyFont="1" applyBorder="1" applyAlignment="1">
      <alignment horizontal="right" vertical="top" indent="2" shrinkToFit="1"/>
    </xf>
    <xf numFmtId="4" fontId="8" fillId="0" borderId="8" xfId="0" applyNumberFormat="1" applyFont="1" applyBorder="1" applyAlignment="1">
      <alignment horizontal="right" vertical="top" indent="2" shrinkToFit="1"/>
    </xf>
    <xf numFmtId="4" fontId="8" fillId="0" borderId="8" xfId="0" applyNumberFormat="1" applyFont="1" applyBorder="1" applyAlignment="1">
      <alignment horizontal="right" vertical="top" shrinkToFit="1"/>
    </xf>
    <xf numFmtId="0" fontId="6" fillId="0" borderId="8" xfId="0" applyFont="1" applyBorder="1" applyAlignment="1">
      <alignment horizontal="right" vertical="top" wrapText="1" indent="5"/>
    </xf>
    <xf numFmtId="0" fontId="6" fillId="7" borderId="8" xfId="0" applyFont="1" applyFill="1" applyBorder="1" applyAlignment="1">
      <alignment horizontal="left" vertical="top" wrapText="1"/>
    </xf>
    <xf numFmtId="0" fontId="6" fillId="7" borderId="8" xfId="0" applyFont="1" applyFill="1" applyBorder="1" applyAlignment="1">
      <alignment horizontal="center" vertical="top" wrapText="1"/>
    </xf>
    <xf numFmtId="0" fontId="6" fillId="7" borderId="8" xfId="0" applyFont="1" applyFill="1" applyBorder="1" applyAlignment="1">
      <alignment horizontal="left" vertical="top" wrapText="1" indent="1"/>
    </xf>
    <xf numFmtId="0" fontId="6" fillId="7" borderId="8" xfId="0" applyFont="1" applyFill="1" applyBorder="1" applyAlignment="1">
      <alignment horizontal="left" vertical="top" wrapText="1" indent="2"/>
    </xf>
    <xf numFmtId="0" fontId="6" fillId="7" borderId="8" xfId="0" applyFont="1" applyFill="1" applyBorder="1" applyAlignment="1">
      <alignment horizontal="left" vertical="top" wrapText="1" indent="3"/>
    </xf>
    <xf numFmtId="0" fontId="7" fillId="7" borderId="8" xfId="0" applyFont="1" applyFill="1" applyBorder="1" applyAlignment="1">
      <alignment horizontal="left" vertical="top" wrapText="1"/>
    </xf>
    <xf numFmtId="0" fontId="7" fillId="7" borderId="15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2" fontId="8" fillId="0" borderId="8" xfId="0" applyNumberFormat="1" applyFont="1" applyBorder="1" applyAlignment="1">
      <alignment horizontal="left" vertical="center" indent="1" shrinkToFit="1"/>
    </xf>
    <xf numFmtId="2" fontId="8" fillId="0" borderId="8" xfId="0" applyNumberFormat="1" applyFont="1" applyBorder="1" applyAlignment="1">
      <alignment horizontal="left" vertical="center" indent="2" shrinkToFit="1"/>
    </xf>
    <xf numFmtId="2" fontId="8" fillId="0" borderId="8" xfId="0" applyNumberFormat="1" applyFont="1" applyBorder="1" applyAlignment="1">
      <alignment horizontal="center" vertical="center" shrinkToFit="1"/>
    </xf>
    <xf numFmtId="2" fontId="8" fillId="0" borderId="8" xfId="0" applyNumberFormat="1" applyFont="1" applyBorder="1" applyAlignment="1">
      <alignment horizontal="left" vertical="center" shrinkToFit="1"/>
    </xf>
    <xf numFmtId="4" fontId="8" fillId="0" borderId="8" xfId="0" applyNumberFormat="1" applyFont="1" applyBorder="1" applyAlignment="1">
      <alignment horizontal="left" vertical="center" indent="2" shrinkToFit="1"/>
    </xf>
    <xf numFmtId="0" fontId="7" fillId="0" borderId="16" xfId="0" applyFont="1" applyBorder="1" applyAlignment="1">
      <alignment horizontal="left" vertical="center" wrapText="1"/>
    </xf>
    <xf numFmtId="2" fontId="8" fillId="0" borderId="16" xfId="0" applyNumberFormat="1" applyFont="1" applyBorder="1" applyAlignment="1">
      <alignment horizontal="left" vertical="center" shrinkToFit="1"/>
    </xf>
    <xf numFmtId="4" fontId="8" fillId="0" borderId="16" xfId="0" applyNumberFormat="1" applyFont="1" applyBorder="1" applyAlignment="1">
      <alignment horizontal="left" vertical="center" indent="2" shrinkToFit="1"/>
    </xf>
    <xf numFmtId="4" fontId="8" fillId="6" borderId="8" xfId="0" applyNumberFormat="1" applyFont="1" applyFill="1" applyBorder="1" applyAlignment="1">
      <alignment horizontal="right" vertical="top" indent="2" shrinkToFit="1"/>
    </xf>
    <xf numFmtId="0" fontId="0" fillId="3" borderId="0" xfId="0" applyFill="1" applyAlignment="1">
      <alignment horizontal="center" wrapText="1"/>
    </xf>
    <xf numFmtId="165" fontId="0" fillId="2" borderId="7" xfId="0" applyNumberFormat="1" applyFill="1" applyBorder="1" applyAlignment="1">
      <alignment horizontal="center" wrapText="1"/>
    </xf>
    <xf numFmtId="164" fontId="0" fillId="4" borderId="1" xfId="1" applyFont="1" applyFill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6" fillId="7" borderId="4" xfId="0" applyFont="1" applyFill="1" applyBorder="1" applyAlignment="1">
      <alignment horizontal="left" vertical="top" wrapText="1"/>
    </xf>
    <xf numFmtId="0" fontId="6" fillId="7" borderId="15" xfId="0" applyFont="1" applyFill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7" borderId="8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14</xdr:col>
      <xdr:colOff>565151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0</xdr:col>
      <xdr:colOff>2581275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G105"/>
  <sheetViews>
    <sheetView showGridLines="0" tabSelected="1" view="pageBreakPreview" topLeftCell="A23" zoomScale="90" zoomScaleNormal="90" zoomScaleSheetLayoutView="90" workbookViewId="0">
      <selection activeCell="J30" sqref="J30:J43"/>
    </sheetView>
  </sheetViews>
  <sheetFormatPr defaultColWidth="9.140625" defaultRowHeight="15.75"/>
  <cols>
    <col min="1" max="1" width="49" style="4" customWidth="1"/>
    <col min="2" max="2" width="18.42578125" style="67" customWidth="1"/>
    <col min="3" max="3" width="16.5703125" style="67" customWidth="1"/>
    <col min="4" max="4" width="16.42578125" style="4" customWidth="1"/>
    <col min="5" max="5" width="15.7109375" style="4" customWidth="1"/>
    <col min="6" max="8" width="16" style="4" customWidth="1"/>
    <col min="9" max="9" width="17.42578125" style="4" customWidth="1"/>
    <col min="10" max="10" width="15" style="4" customWidth="1"/>
    <col min="11" max="11" width="10" style="4" customWidth="1"/>
    <col min="12" max="12" width="12.5703125" style="4" customWidth="1"/>
    <col min="13" max="13" width="9.85546875" style="4" customWidth="1"/>
    <col min="14" max="14" width="11" style="4" customWidth="1"/>
    <col min="15" max="15" width="9.7109375" style="4" customWidth="1"/>
    <col min="16" max="16" width="17.5703125" style="4" bestFit="1" customWidth="1"/>
    <col min="17" max="17" width="16.85546875" style="4" bestFit="1" customWidth="1"/>
    <col min="18" max="18" width="12.7109375" style="4" bestFit="1" customWidth="1"/>
    <col min="19" max="16384" width="9.140625" style="4"/>
  </cols>
  <sheetData>
    <row r="1" spans="1:18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8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8">
      <c r="A3" s="182">
        <v>45474</v>
      </c>
      <c r="B3" s="182"/>
      <c r="C3" s="182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</row>
    <row r="4" spans="1:18">
      <c r="A4" s="181" t="s">
        <v>2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1:18">
      <c r="A5" s="183" t="s">
        <v>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</row>
    <row r="6" spans="1:18">
      <c r="A6" s="84"/>
      <c r="B6" s="85"/>
      <c r="C6" s="85"/>
      <c r="D6" s="86" t="s">
        <v>4</v>
      </c>
      <c r="E6" s="86"/>
      <c r="F6" s="86"/>
      <c r="G6" s="86"/>
      <c r="H6" s="86"/>
      <c r="I6" s="86"/>
      <c r="J6" s="84"/>
      <c r="K6" s="86"/>
      <c r="L6" s="86"/>
      <c r="M6" s="86"/>
      <c r="N6" s="86"/>
      <c r="O6" s="86"/>
      <c r="P6" s="84"/>
    </row>
    <row r="7" spans="1:18" ht="27" customHeight="1">
      <c r="A7" s="87" t="s">
        <v>5</v>
      </c>
      <c r="B7" s="88" t="s">
        <v>6</v>
      </c>
      <c r="C7" s="88" t="s">
        <v>7</v>
      </c>
      <c r="D7" s="88" t="s">
        <v>8</v>
      </c>
      <c r="E7" s="88" t="s">
        <v>9</v>
      </c>
      <c r="F7" s="88" t="s">
        <v>10</v>
      </c>
      <c r="G7" s="88" t="s">
        <v>11</v>
      </c>
      <c r="H7" s="88" t="s">
        <v>12</v>
      </c>
      <c r="I7" s="88" t="s">
        <v>13</v>
      </c>
      <c r="J7" s="178" t="s">
        <v>14</v>
      </c>
      <c r="K7" s="88" t="s">
        <v>15</v>
      </c>
      <c r="L7" s="88" t="s">
        <v>16</v>
      </c>
      <c r="M7" s="88" t="s">
        <v>17</v>
      </c>
      <c r="N7" s="88" t="s">
        <v>18</v>
      </c>
      <c r="O7" s="88" t="s">
        <v>19</v>
      </c>
      <c r="P7" s="88" t="s">
        <v>20</v>
      </c>
    </row>
    <row r="8" spans="1:18">
      <c r="A8" s="89" t="s">
        <v>21</v>
      </c>
      <c r="B8" s="58">
        <f>+B9+B16+B29+B55</f>
        <v>367852784</v>
      </c>
      <c r="C8" s="58"/>
      <c r="D8" s="58">
        <f>+D9+D16</f>
        <v>9125740.4900000002</v>
      </c>
      <c r="E8" s="90">
        <f>+E9+E16+E29</f>
        <v>9403985.1099999994</v>
      </c>
      <c r="F8" s="90">
        <f>+F9+F16+F29+E55</f>
        <v>15322938.649999999</v>
      </c>
      <c r="G8" s="90">
        <f>+G9+G16+G29+F55+G55</f>
        <v>14376642.33</v>
      </c>
      <c r="H8" s="90">
        <f>+H9+H16+H29+H55</f>
        <v>65095736.759999983</v>
      </c>
      <c r="I8" s="90">
        <f>+I9+I16+I29+I55</f>
        <v>16371628.309999999</v>
      </c>
      <c r="J8" s="90">
        <f>+J9+J16+J29+J55</f>
        <v>61666446.229999989</v>
      </c>
      <c r="K8" s="90"/>
      <c r="L8" s="90"/>
      <c r="M8" s="90"/>
      <c r="N8" s="90"/>
      <c r="O8" s="90"/>
      <c r="P8" s="90">
        <f>SUM(D8:O8)</f>
        <v>191363117.87999997</v>
      </c>
      <c r="Q8" s="142"/>
      <c r="R8" s="13"/>
    </row>
    <row r="9" spans="1:18">
      <c r="A9" s="89" t="s">
        <v>22</v>
      </c>
      <c r="B9" s="58">
        <f>+B10+B11+B13+B15</f>
        <v>129783790</v>
      </c>
      <c r="C9" s="58"/>
      <c r="D9" s="43">
        <f>+D10+D11+D15</f>
        <v>8049736.9199999999</v>
      </c>
      <c r="E9" s="90">
        <f>+E10+E11+E15</f>
        <v>8258434.5</v>
      </c>
      <c r="F9" s="90">
        <f>+F10+F11+F15</f>
        <v>8206813.4500000002</v>
      </c>
      <c r="G9" s="90">
        <f>+G10+G11+G15+G12</f>
        <v>8073494.29</v>
      </c>
      <c r="H9" s="90">
        <f>+H10+H11+H15+H12</f>
        <v>14351829.609999999</v>
      </c>
      <c r="I9" s="90">
        <f>+I10+I11+I15+I12</f>
        <v>8326174.1600000001</v>
      </c>
      <c r="J9" s="90">
        <f>+J10+J11+J15+J12</f>
        <v>8937764.2699999996</v>
      </c>
      <c r="K9" s="90"/>
      <c r="L9" s="90"/>
      <c r="M9" s="46"/>
      <c r="N9" s="46"/>
      <c r="O9" s="90"/>
      <c r="P9" s="90">
        <f t="shared" ref="P9:P76" si="0">SUM(D9:O9)</f>
        <v>64204247.199999988</v>
      </c>
    </row>
    <row r="10" spans="1:18">
      <c r="A10" s="91" t="s">
        <v>23</v>
      </c>
      <c r="B10" s="43">
        <v>88523142.200000003</v>
      </c>
      <c r="C10" s="43"/>
      <c r="D10" s="43">
        <v>6546000</v>
      </c>
      <c r="E10" s="43">
        <v>6760596.2199999997</v>
      </c>
      <c r="F10" s="92">
        <v>6668681.1200000001</v>
      </c>
      <c r="G10" s="92">
        <v>4300750</v>
      </c>
      <c r="H10" s="92">
        <v>6732124.8300000001</v>
      </c>
      <c r="I10" s="92">
        <v>6861784.2599999998</v>
      </c>
      <c r="J10" s="92">
        <v>7373577</v>
      </c>
      <c r="K10" s="43"/>
      <c r="L10" s="92"/>
      <c r="M10" s="43"/>
      <c r="N10" s="43"/>
      <c r="O10" s="43"/>
      <c r="P10" s="90">
        <f t="shared" si="0"/>
        <v>45243513.43</v>
      </c>
    </row>
    <row r="11" spans="1:18">
      <c r="A11" s="91" t="s">
        <v>24</v>
      </c>
      <c r="B11" s="43">
        <v>27990000</v>
      </c>
      <c r="C11" s="43"/>
      <c r="D11" s="43">
        <v>511000</v>
      </c>
      <c r="E11" s="43">
        <v>511000</v>
      </c>
      <c r="F11" s="92">
        <v>536721.05000000005</v>
      </c>
      <c r="G11" s="26">
        <v>2200000</v>
      </c>
      <c r="H11" s="92"/>
      <c r="I11" s="92">
        <v>446000</v>
      </c>
      <c r="J11" s="92">
        <v>446000</v>
      </c>
      <c r="K11" s="43"/>
      <c r="L11" s="43"/>
      <c r="M11" s="43"/>
      <c r="N11" s="43"/>
      <c r="O11" s="43"/>
      <c r="P11" s="90">
        <f t="shared" si="0"/>
        <v>4650721.05</v>
      </c>
    </row>
    <row r="12" spans="1:18">
      <c r="A12" s="91" t="s">
        <v>25</v>
      </c>
      <c r="B12" s="43"/>
      <c r="C12" s="43"/>
      <c r="D12" s="43"/>
      <c r="E12" s="43"/>
      <c r="F12" s="92"/>
      <c r="G12" s="26">
        <v>585627.06999999995</v>
      </c>
      <c r="H12" s="92">
        <v>6633250</v>
      </c>
      <c r="I12" s="92"/>
      <c r="J12" s="92"/>
      <c r="K12" s="43"/>
      <c r="L12" s="43"/>
      <c r="M12" s="43"/>
      <c r="N12" s="43"/>
      <c r="O12" s="43"/>
      <c r="P12" s="90"/>
    </row>
    <row r="13" spans="1:18" ht="28.5" customHeight="1">
      <c r="A13" s="91" t="s">
        <v>26</v>
      </c>
      <c r="B13" s="43">
        <v>50000</v>
      </c>
      <c r="C13" s="43"/>
      <c r="D13" s="92"/>
      <c r="E13" s="92"/>
      <c r="F13" s="92"/>
      <c r="G13" s="90"/>
      <c r="H13" s="92"/>
      <c r="I13" s="90"/>
      <c r="J13" s="90"/>
      <c r="K13" s="90"/>
      <c r="L13" s="90"/>
      <c r="M13" s="90"/>
      <c r="N13" s="90"/>
      <c r="O13" s="90"/>
      <c r="P13" s="90">
        <f t="shared" si="0"/>
        <v>0</v>
      </c>
    </row>
    <row r="14" spans="1:18" ht="24" customHeight="1">
      <c r="A14" s="91" t="s">
        <v>27</v>
      </c>
      <c r="B14" s="59"/>
      <c r="C14" s="59"/>
      <c r="D14" s="92"/>
      <c r="E14" s="92"/>
      <c r="F14" s="92"/>
      <c r="G14" s="90"/>
      <c r="H14" s="92"/>
      <c r="I14" s="90"/>
      <c r="J14" s="90"/>
      <c r="K14" s="90"/>
      <c r="L14" s="90"/>
      <c r="M14" s="90"/>
      <c r="N14" s="90"/>
      <c r="O14" s="90"/>
      <c r="P14" s="90">
        <f t="shared" si="0"/>
        <v>0</v>
      </c>
    </row>
    <row r="15" spans="1:18" ht="27" customHeight="1">
      <c r="A15" s="91" t="s">
        <v>28</v>
      </c>
      <c r="B15" s="43">
        <v>13220647.800000001</v>
      </c>
      <c r="C15" s="43"/>
      <c r="D15" s="43">
        <v>992736.92</v>
      </c>
      <c r="E15" s="43">
        <v>986838.28</v>
      </c>
      <c r="F15" s="92">
        <v>1001411.28</v>
      </c>
      <c r="G15" s="26">
        <v>987117.22</v>
      </c>
      <c r="H15" s="92">
        <v>986454.78</v>
      </c>
      <c r="I15" s="92">
        <v>1018389.9</v>
      </c>
      <c r="J15" s="92">
        <v>1118187.27</v>
      </c>
      <c r="K15" s="43"/>
      <c r="L15" s="43"/>
      <c r="M15" s="43"/>
      <c r="N15" s="43"/>
      <c r="O15" s="43"/>
      <c r="P15" s="90">
        <f t="shared" si="0"/>
        <v>7091135.6500000004</v>
      </c>
    </row>
    <row r="16" spans="1:18">
      <c r="A16" s="89" t="s">
        <v>29</v>
      </c>
      <c r="B16" s="58">
        <f>+B17+B18+B19+B21+B22+B23+B26+B27+B28</f>
        <v>193434758.59999999</v>
      </c>
      <c r="C16" s="58"/>
      <c r="D16" s="46">
        <f>+D17+D22+D23</f>
        <v>1076003.5699999998</v>
      </c>
      <c r="E16" s="90">
        <f>+E17+E18+E22+E23+E26+E28</f>
        <v>1067917.24</v>
      </c>
      <c r="F16" s="90">
        <f>+F17+F18+F19+F21+F22+F23+F26+F27+F28</f>
        <v>2638041.15</v>
      </c>
      <c r="G16" s="90">
        <f>+G17+G18+G19+G21+G22+G23+G26+G27+G28+G20+G24+G25</f>
        <v>6010755.5500000017</v>
      </c>
      <c r="H16" s="90">
        <f>+H17+H18+H22+H23+H26+H28+H19+H20+H24+H27</f>
        <v>38563070.069999985</v>
      </c>
      <c r="I16" s="90">
        <f>+I17+I18+I22+I23+I26+I28+I19+I20+I24+I27+I21</f>
        <v>7356320.4299999997</v>
      </c>
      <c r="J16" s="90">
        <f>+J17+J18+J22+J23+J26+J28+J19+J20+J24+J27+J21+J25</f>
        <v>52386503.269999996</v>
      </c>
      <c r="K16" s="90"/>
      <c r="L16" s="90"/>
      <c r="M16" s="90"/>
      <c r="N16" s="90"/>
      <c r="O16" s="90"/>
      <c r="P16" s="90">
        <f t="shared" si="0"/>
        <v>109098611.27999997</v>
      </c>
      <c r="Q16" s="69"/>
    </row>
    <row r="17" spans="1:371">
      <c r="A17" s="91" t="s">
        <v>30</v>
      </c>
      <c r="B17" s="43">
        <v>6085500</v>
      </c>
      <c r="C17" s="43"/>
      <c r="D17" s="43">
        <v>396010.79</v>
      </c>
      <c r="E17" s="43">
        <v>408332.82</v>
      </c>
      <c r="F17" s="92">
        <v>47791.15</v>
      </c>
      <c r="G17" s="92">
        <v>622813.34</v>
      </c>
      <c r="H17" s="92">
        <v>45773.19</v>
      </c>
      <c r="I17" s="92">
        <v>251942.65</v>
      </c>
      <c r="J17" s="92">
        <v>1234163.5</v>
      </c>
      <c r="K17" s="43"/>
      <c r="L17" s="43"/>
      <c r="M17" s="43"/>
      <c r="N17" s="43"/>
      <c r="O17" s="43"/>
      <c r="P17" s="90">
        <f t="shared" si="0"/>
        <v>3006827.44</v>
      </c>
    </row>
    <row r="18" spans="1:371" s="68" customFormat="1">
      <c r="A18" s="91" t="s">
        <v>31</v>
      </c>
      <c r="B18" s="43">
        <v>159207700.59999999</v>
      </c>
      <c r="C18" s="43"/>
      <c r="D18" s="93"/>
      <c r="E18" s="43">
        <v>30895.94</v>
      </c>
      <c r="F18" s="93">
        <v>50014.3</v>
      </c>
      <c r="G18" s="93">
        <v>3941200</v>
      </c>
      <c r="H18" s="93">
        <v>37053073.799999997</v>
      </c>
      <c r="I18" s="93">
        <v>5257775.5599999996</v>
      </c>
      <c r="J18" s="93">
        <v>49112095.600000001</v>
      </c>
      <c r="K18" s="43"/>
      <c r="L18" s="43"/>
      <c r="M18" s="43"/>
      <c r="N18" s="43"/>
      <c r="O18" s="43"/>
      <c r="P18" s="90">
        <f t="shared" si="0"/>
        <v>95445055.200000003</v>
      </c>
      <c r="Q18" s="70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  <c r="LI18" s="71"/>
      <c r="LJ18" s="71"/>
      <c r="LK18" s="71"/>
      <c r="LL18" s="71"/>
      <c r="LM18" s="71"/>
      <c r="LN18" s="71"/>
      <c r="LO18" s="71"/>
      <c r="LP18" s="71"/>
      <c r="LQ18" s="71"/>
      <c r="LR18" s="71"/>
      <c r="LS18" s="71"/>
      <c r="LT18" s="71"/>
      <c r="LU18" s="71"/>
      <c r="LV18" s="71"/>
      <c r="LW18" s="71"/>
      <c r="LX18" s="71"/>
      <c r="LY18" s="71"/>
      <c r="LZ18" s="71"/>
      <c r="MA18" s="71"/>
      <c r="MB18" s="71"/>
      <c r="MC18" s="71"/>
      <c r="MD18" s="71"/>
      <c r="ME18" s="71"/>
      <c r="MF18" s="71"/>
      <c r="MG18" s="71"/>
      <c r="MH18" s="71"/>
      <c r="MI18" s="71"/>
      <c r="MJ18" s="71"/>
      <c r="MK18" s="71"/>
      <c r="ML18" s="71"/>
      <c r="MM18" s="71"/>
      <c r="MN18" s="71"/>
      <c r="MO18" s="71"/>
      <c r="MP18" s="71"/>
      <c r="MQ18" s="71"/>
      <c r="MR18" s="71"/>
      <c r="MS18" s="71"/>
      <c r="MT18" s="71"/>
      <c r="MU18" s="71"/>
      <c r="MV18" s="71"/>
      <c r="MW18" s="71"/>
      <c r="MX18" s="71"/>
      <c r="MY18" s="71"/>
      <c r="MZ18" s="71"/>
      <c r="NA18" s="71"/>
      <c r="NB18" s="71"/>
      <c r="NC18" s="71"/>
      <c r="ND18" s="71"/>
      <c r="NE18" s="71"/>
      <c r="NF18" s="71"/>
      <c r="NG18" s="71"/>
    </row>
    <row r="19" spans="1:371" ht="24.75" customHeight="1">
      <c r="A19" s="91" t="s">
        <v>32</v>
      </c>
      <c r="B19" s="43">
        <v>2700000</v>
      </c>
      <c r="C19" s="43"/>
      <c r="D19" s="90"/>
      <c r="E19" s="90"/>
      <c r="F19" s="26">
        <v>490182.5</v>
      </c>
      <c r="G19" s="92">
        <v>286525</v>
      </c>
      <c r="H19" s="92">
        <v>5664</v>
      </c>
      <c r="I19" s="92">
        <v>76450</v>
      </c>
      <c r="J19" s="92">
        <v>181287.5</v>
      </c>
      <c r="K19" s="43"/>
      <c r="L19" s="43"/>
      <c r="M19" s="43"/>
      <c r="N19" s="94"/>
      <c r="O19" s="43"/>
      <c r="P19" s="90">
        <f t="shared" si="0"/>
        <v>1040109</v>
      </c>
      <c r="Q19" s="67"/>
    </row>
    <row r="20" spans="1:371">
      <c r="A20" s="91" t="s">
        <v>33</v>
      </c>
      <c r="B20" s="43"/>
      <c r="C20" s="43"/>
      <c r="D20" s="90"/>
      <c r="E20" s="90"/>
      <c r="F20" s="26"/>
      <c r="G20" s="92">
        <v>349474.94</v>
      </c>
      <c r="H20" s="92">
        <v>346290.62</v>
      </c>
      <c r="I20" s="92"/>
      <c r="J20" s="92"/>
      <c r="K20" s="43"/>
      <c r="L20" s="43"/>
      <c r="M20" s="43"/>
      <c r="N20" s="94"/>
      <c r="O20" s="43"/>
      <c r="P20" s="90"/>
      <c r="Q20" s="67"/>
    </row>
    <row r="21" spans="1:371" ht="30.75" customHeight="1">
      <c r="A21" s="91" t="s">
        <v>34</v>
      </c>
      <c r="B21" s="43">
        <v>450000</v>
      </c>
      <c r="C21" s="43"/>
      <c r="D21" s="90"/>
      <c r="E21" s="90"/>
      <c r="F21" s="92">
        <v>100000</v>
      </c>
      <c r="G21" s="26"/>
      <c r="H21" s="92"/>
      <c r="I21" s="92">
        <v>460</v>
      </c>
      <c r="J21" s="92">
        <v>0</v>
      </c>
      <c r="K21" s="90"/>
      <c r="L21" s="90"/>
      <c r="M21" s="43"/>
      <c r="N21" s="94"/>
      <c r="O21" s="43"/>
      <c r="P21" s="90">
        <f t="shared" si="0"/>
        <v>100460</v>
      </c>
      <c r="Q21" s="13"/>
    </row>
    <row r="22" spans="1:371">
      <c r="A22" s="91" t="s">
        <v>35</v>
      </c>
      <c r="B22" s="43">
        <v>6535241</v>
      </c>
      <c r="C22" s="43"/>
      <c r="D22" s="43">
        <v>364674.15</v>
      </c>
      <c r="E22" s="43">
        <v>59000</v>
      </c>
      <c r="F22" s="92">
        <v>733430.53</v>
      </c>
      <c r="G22" s="26"/>
      <c r="H22" s="92"/>
      <c r="I22" s="92">
        <v>284993.98</v>
      </c>
      <c r="J22" s="92">
        <v>413729.83</v>
      </c>
      <c r="K22" s="43"/>
      <c r="L22" s="92"/>
      <c r="M22" s="43"/>
      <c r="N22" s="43"/>
      <c r="O22" s="43"/>
      <c r="P22" s="90">
        <f t="shared" si="0"/>
        <v>1855828.4900000002</v>
      </c>
    </row>
    <row r="23" spans="1:371">
      <c r="A23" s="91" t="s">
        <v>36</v>
      </c>
      <c r="B23" s="43">
        <v>5840396</v>
      </c>
      <c r="C23" s="43"/>
      <c r="D23" s="43">
        <v>315318.63</v>
      </c>
      <c r="E23" s="43">
        <v>308481.78000000003</v>
      </c>
      <c r="F23" s="92">
        <v>300277.56</v>
      </c>
      <c r="G23" s="26">
        <v>318627.15000000002</v>
      </c>
      <c r="H23" s="92">
        <v>188727</v>
      </c>
      <c r="I23" s="92">
        <v>1340231.8</v>
      </c>
      <c r="J23" s="92">
        <v>704172.94</v>
      </c>
      <c r="K23" s="43"/>
      <c r="L23" s="43"/>
      <c r="M23" s="43"/>
      <c r="N23" s="43"/>
      <c r="O23" s="43"/>
      <c r="P23" s="90">
        <f t="shared" si="0"/>
        <v>3475836.86</v>
      </c>
      <c r="Q23" s="69"/>
    </row>
    <row r="24" spans="1:371" ht="30.75">
      <c r="A24" s="91" t="s">
        <v>37</v>
      </c>
      <c r="B24" s="43"/>
      <c r="C24" s="43"/>
      <c r="D24" s="43"/>
      <c r="E24" s="43"/>
      <c r="F24" s="92"/>
      <c r="G24" s="26">
        <v>7213.48</v>
      </c>
      <c r="H24" s="92">
        <v>231282.66</v>
      </c>
      <c r="I24" s="92">
        <v>38479.199999999997</v>
      </c>
      <c r="J24" s="92"/>
      <c r="K24" s="43"/>
      <c r="L24" s="43"/>
      <c r="M24" s="43"/>
      <c r="N24" s="43"/>
      <c r="O24" s="43"/>
      <c r="P24" s="90"/>
      <c r="Q24" s="69"/>
    </row>
    <row r="25" spans="1:371" ht="33" customHeight="1">
      <c r="A25" s="91" t="s">
        <v>38</v>
      </c>
      <c r="B25" s="43"/>
      <c r="C25" s="43"/>
      <c r="D25" s="43"/>
      <c r="E25" s="43"/>
      <c r="F25" s="92"/>
      <c r="G25" s="26">
        <v>52580.08</v>
      </c>
      <c r="H25" s="92"/>
      <c r="I25" s="92"/>
      <c r="J25" s="92">
        <v>43628.57</v>
      </c>
      <c r="K25" s="43"/>
      <c r="L25" s="43"/>
      <c r="M25" s="43"/>
      <c r="N25" s="43"/>
      <c r="O25" s="43"/>
      <c r="P25" s="90"/>
      <c r="Q25" s="69"/>
    </row>
    <row r="26" spans="1:371" ht="35.25" customHeight="1">
      <c r="A26" s="91" t="s">
        <v>39</v>
      </c>
      <c r="B26" s="43">
        <v>4012000</v>
      </c>
      <c r="C26" s="43"/>
      <c r="D26" s="90"/>
      <c r="E26" s="43">
        <v>94472.7</v>
      </c>
      <c r="F26" s="92">
        <v>67405.55</v>
      </c>
      <c r="G26" s="26"/>
      <c r="H26" s="92"/>
      <c r="I26" s="92"/>
      <c r="J26" s="92"/>
      <c r="K26" s="43"/>
      <c r="L26" s="43"/>
      <c r="M26" s="43"/>
      <c r="N26" s="43"/>
      <c r="O26" s="43"/>
      <c r="P26" s="90">
        <f t="shared" si="0"/>
        <v>161878.25</v>
      </c>
    </row>
    <row r="27" spans="1:371" ht="25.5" customHeight="1">
      <c r="A27" s="91" t="s">
        <v>40</v>
      </c>
      <c r="B27" s="43">
        <v>1326304</v>
      </c>
      <c r="C27" s="95"/>
      <c r="D27" s="96"/>
      <c r="E27" s="92"/>
      <c r="F27" s="92">
        <v>24585.66</v>
      </c>
      <c r="G27" s="26">
        <v>71737.16</v>
      </c>
      <c r="H27" s="92">
        <v>59000</v>
      </c>
      <c r="I27" s="92">
        <v>105987.24</v>
      </c>
      <c r="J27" s="92">
        <v>12435.33</v>
      </c>
      <c r="K27" s="43"/>
      <c r="L27" s="43"/>
      <c r="M27" s="43"/>
      <c r="N27" s="43"/>
      <c r="O27" s="43"/>
      <c r="P27" s="90">
        <f t="shared" si="0"/>
        <v>273745.39</v>
      </c>
    </row>
    <row r="28" spans="1:371">
      <c r="A28" s="91" t="s">
        <v>41</v>
      </c>
      <c r="B28" s="43">
        <v>7277617</v>
      </c>
      <c r="C28" s="95"/>
      <c r="D28" s="96"/>
      <c r="E28" s="43">
        <v>166734</v>
      </c>
      <c r="F28" s="92">
        <v>824353.9</v>
      </c>
      <c r="G28" s="26">
        <v>360584.4</v>
      </c>
      <c r="H28" s="92">
        <v>633258.80000000005</v>
      </c>
      <c r="I28" s="92"/>
      <c r="J28" s="92">
        <v>684990</v>
      </c>
      <c r="K28" s="43"/>
      <c r="L28" s="43"/>
      <c r="M28" s="43"/>
      <c r="N28" s="43"/>
      <c r="O28" s="43"/>
      <c r="P28" s="90">
        <f t="shared" si="0"/>
        <v>2669921.1</v>
      </c>
    </row>
    <row r="29" spans="1:371">
      <c r="A29" s="89" t="s">
        <v>42</v>
      </c>
      <c r="B29" s="58">
        <f>+B30+B31+B32+B33+B34+B35+B36+B38</f>
        <v>29727136</v>
      </c>
      <c r="C29" s="97"/>
      <c r="D29" s="98"/>
      <c r="E29" s="90">
        <f>+E30+E34+E36+E38</f>
        <v>77633.37</v>
      </c>
      <c r="F29" s="90">
        <f>+F30+F31+F32+F33+F34+F35+F36+F37+F38</f>
        <v>4394996.03</v>
      </c>
      <c r="G29" s="90">
        <f>+G30+G31+G32+G33+G34+G35+G36+G37+G38</f>
        <v>272241.03999999998</v>
      </c>
      <c r="H29" s="90">
        <f>+H30+H34+H36+H38</f>
        <v>333319.05</v>
      </c>
      <c r="I29" s="90">
        <f>+I30+I34+I36+I38+I31+I32+I35</f>
        <v>676301.79</v>
      </c>
      <c r="J29" s="90">
        <f>SUM(J30:J38)</f>
        <v>342178.69</v>
      </c>
      <c r="K29" s="90"/>
      <c r="L29" s="46"/>
      <c r="M29" s="90"/>
      <c r="N29" s="90"/>
      <c r="O29" s="90"/>
      <c r="P29" s="90">
        <f t="shared" si="0"/>
        <v>6096669.9700000007</v>
      </c>
    </row>
    <row r="30" spans="1:371">
      <c r="A30" s="91" t="s">
        <v>43</v>
      </c>
      <c r="B30" s="43">
        <v>455808</v>
      </c>
      <c r="C30" s="95"/>
      <c r="D30" s="98"/>
      <c r="E30" s="43">
        <v>4260</v>
      </c>
      <c r="F30" s="26">
        <v>60813.24</v>
      </c>
      <c r="G30" s="26">
        <v>2640</v>
      </c>
      <c r="H30" s="92">
        <v>333319.05</v>
      </c>
      <c r="I30" s="92">
        <v>55205.2</v>
      </c>
      <c r="J30" s="92">
        <v>35580</v>
      </c>
      <c r="K30" s="43"/>
      <c r="L30" s="43"/>
      <c r="M30" s="43"/>
      <c r="N30" s="90"/>
      <c r="O30" s="43"/>
      <c r="P30" s="90">
        <f t="shared" si="0"/>
        <v>491817.49</v>
      </c>
    </row>
    <row r="31" spans="1:371">
      <c r="A31" s="91" t="s">
        <v>44</v>
      </c>
      <c r="B31" s="43">
        <v>468372</v>
      </c>
      <c r="C31" s="95"/>
      <c r="D31" s="98"/>
      <c r="E31" s="90"/>
      <c r="F31" s="90"/>
      <c r="G31" s="99"/>
      <c r="H31" s="92"/>
      <c r="I31" s="92">
        <v>1305</v>
      </c>
      <c r="J31" s="92">
        <v>9440</v>
      </c>
      <c r="K31" s="90"/>
      <c r="L31" s="43"/>
      <c r="M31" s="90"/>
      <c r="N31" s="90"/>
      <c r="O31" s="90"/>
      <c r="P31" s="90">
        <f t="shared" si="0"/>
        <v>10745</v>
      </c>
    </row>
    <row r="32" spans="1:371">
      <c r="A32" s="91" t="s">
        <v>45</v>
      </c>
      <c r="B32" s="43">
        <v>251102</v>
      </c>
      <c r="C32" s="95"/>
      <c r="D32" s="98"/>
      <c r="E32" s="90"/>
      <c r="F32" s="26">
        <v>73401.78</v>
      </c>
      <c r="G32" s="92"/>
      <c r="H32" s="92"/>
      <c r="I32" s="92">
        <v>3810</v>
      </c>
      <c r="J32" s="92">
        <v>30138.14</v>
      </c>
      <c r="K32" s="90"/>
      <c r="L32" s="43"/>
      <c r="M32" s="43"/>
      <c r="N32" s="90"/>
      <c r="O32" s="43"/>
      <c r="P32" s="90">
        <f t="shared" si="0"/>
        <v>107349.92</v>
      </c>
    </row>
    <row r="33" spans="1:16" ht="36.75" customHeight="1">
      <c r="A33" s="91" t="s">
        <v>46</v>
      </c>
      <c r="B33" s="43">
        <v>12000</v>
      </c>
      <c r="C33" s="95"/>
      <c r="D33" s="98"/>
      <c r="E33" s="90"/>
      <c r="F33" s="26">
        <v>1652</v>
      </c>
      <c r="G33" s="90"/>
      <c r="H33" s="92"/>
      <c r="I33" s="92"/>
      <c r="J33" s="92">
        <v>3304</v>
      </c>
      <c r="K33" s="90"/>
      <c r="L33" s="43"/>
      <c r="M33" s="90"/>
      <c r="N33" s="90"/>
      <c r="O33" s="90"/>
      <c r="P33" s="90">
        <f t="shared" si="0"/>
        <v>4956</v>
      </c>
    </row>
    <row r="34" spans="1:16" ht="27.75" customHeight="1">
      <c r="A34" s="91" t="s">
        <v>47</v>
      </c>
      <c r="B34" s="43">
        <v>540000</v>
      </c>
      <c r="C34" s="95"/>
      <c r="D34" s="98"/>
      <c r="E34" s="43">
        <v>45025.87</v>
      </c>
      <c r="F34" s="26">
        <v>46127.76</v>
      </c>
      <c r="G34" s="92">
        <v>48047.24</v>
      </c>
      <c r="H34" s="92"/>
      <c r="I34" s="100"/>
      <c r="J34" s="100"/>
      <c r="K34" s="90"/>
      <c r="L34" s="90"/>
      <c r="M34" s="90"/>
      <c r="N34" s="43"/>
      <c r="O34" s="90"/>
      <c r="P34" s="90">
        <f t="shared" si="0"/>
        <v>139200.87</v>
      </c>
    </row>
    <row r="35" spans="1:16" ht="35.25" customHeight="1">
      <c r="A35" s="91" t="s">
        <v>48</v>
      </c>
      <c r="B35" s="43">
        <v>3040</v>
      </c>
      <c r="C35" s="95"/>
      <c r="D35" s="98"/>
      <c r="E35" s="90"/>
      <c r="F35" s="26">
        <v>1507.96</v>
      </c>
      <c r="G35" s="92">
        <v>221553.8</v>
      </c>
      <c r="H35" s="92"/>
      <c r="I35" s="92">
        <v>1804.64</v>
      </c>
      <c r="J35" s="92">
        <v>0</v>
      </c>
      <c r="K35" s="90"/>
      <c r="L35" s="43"/>
      <c r="M35" s="90"/>
      <c r="N35" s="92"/>
      <c r="O35" s="90"/>
      <c r="P35" s="90">
        <f t="shared" si="0"/>
        <v>224866.4</v>
      </c>
    </row>
    <row r="36" spans="1:16" ht="36.75" customHeight="1">
      <c r="A36" s="91" t="s">
        <v>49</v>
      </c>
      <c r="B36" s="43">
        <v>6274320</v>
      </c>
      <c r="C36" s="95"/>
      <c r="D36" s="98"/>
      <c r="E36" s="43">
        <v>20323.5</v>
      </c>
      <c r="F36" s="26">
        <v>3949710</v>
      </c>
      <c r="G36" s="90"/>
      <c r="H36" s="92"/>
      <c r="I36" s="92">
        <v>419025.95</v>
      </c>
      <c r="J36" s="92">
        <v>212034.2</v>
      </c>
      <c r="K36" s="43"/>
      <c r="L36" s="43"/>
      <c r="M36" s="43"/>
      <c r="N36" s="43"/>
      <c r="O36" s="43"/>
      <c r="P36" s="90">
        <f t="shared" si="0"/>
        <v>4601093.6500000004</v>
      </c>
    </row>
    <row r="37" spans="1:16" ht="35.25" customHeight="1">
      <c r="A37" s="91" t="s">
        <v>50</v>
      </c>
      <c r="B37" s="101"/>
      <c r="C37" s="102"/>
      <c r="D37" s="98"/>
      <c r="E37" s="90"/>
      <c r="F37" s="90"/>
      <c r="G37" s="90"/>
      <c r="H37" s="90"/>
      <c r="I37" s="92">
        <v>0</v>
      </c>
      <c r="J37" s="92">
        <v>0</v>
      </c>
      <c r="K37" s="90"/>
      <c r="L37" s="90"/>
      <c r="M37" s="90"/>
      <c r="N37" s="92"/>
      <c r="O37" s="90"/>
      <c r="P37" s="90">
        <f t="shared" si="0"/>
        <v>0</v>
      </c>
    </row>
    <row r="38" spans="1:16" ht="45.75" customHeight="1">
      <c r="A38" s="75" t="s">
        <v>51</v>
      </c>
      <c r="B38" s="74">
        <v>21722494</v>
      </c>
      <c r="C38" s="78"/>
      <c r="D38" s="48"/>
      <c r="E38" s="74">
        <v>8024</v>
      </c>
      <c r="F38" s="76">
        <v>261783.29</v>
      </c>
      <c r="G38" s="22"/>
      <c r="H38" s="76"/>
      <c r="I38" s="22">
        <v>195151</v>
      </c>
      <c r="J38" s="22">
        <v>51682.35</v>
      </c>
      <c r="K38" s="74"/>
      <c r="L38" s="74"/>
      <c r="M38" s="43"/>
      <c r="N38" s="43"/>
      <c r="O38" s="43"/>
      <c r="P38" s="90">
        <f t="shared" si="0"/>
        <v>516640.64</v>
      </c>
    </row>
    <row r="39" spans="1:16" ht="39.75" customHeight="1">
      <c r="A39" s="72" t="s">
        <v>52</v>
      </c>
      <c r="B39" s="73"/>
      <c r="C39" s="79"/>
      <c r="D39" s="48"/>
      <c r="E39" s="23"/>
      <c r="F39" s="23"/>
      <c r="G39" s="23"/>
      <c r="H39" s="23"/>
      <c r="I39" s="23"/>
      <c r="J39" s="23"/>
      <c r="K39" s="23"/>
      <c r="L39" s="23"/>
      <c r="M39" s="90"/>
      <c r="N39" s="92"/>
      <c r="O39" s="90"/>
      <c r="P39" s="90">
        <f t="shared" si="0"/>
        <v>0</v>
      </c>
    </row>
    <row r="40" spans="1:16" ht="41.25" customHeight="1">
      <c r="A40" s="75" t="s">
        <v>53</v>
      </c>
      <c r="B40" s="77"/>
      <c r="C40" s="80"/>
      <c r="D40" s="48"/>
      <c r="E40" s="23"/>
      <c r="F40" s="23"/>
      <c r="G40" s="23"/>
      <c r="H40" s="23"/>
      <c r="I40" s="23"/>
      <c r="J40" s="23"/>
      <c r="K40" s="23"/>
      <c r="L40" s="23"/>
      <c r="M40" s="90"/>
      <c r="N40" s="90"/>
      <c r="O40" s="90"/>
      <c r="P40" s="90">
        <f t="shared" si="0"/>
        <v>0</v>
      </c>
    </row>
    <row r="41" spans="1:16" ht="33.75" customHeight="1">
      <c r="A41" s="75" t="s">
        <v>54</v>
      </c>
      <c r="B41" s="77"/>
      <c r="C41" s="80"/>
      <c r="D41" s="48"/>
      <c r="E41" s="23"/>
      <c r="F41" s="23"/>
      <c r="G41" s="23"/>
      <c r="H41" s="23"/>
      <c r="I41" s="23"/>
      <c r="J41" s="23"/>
      <c r="K41" s="23"/>
      <c r="L41" s="23"/>
      <c r="M41" s="90"/>
      <c r="N41" s="90"/>
      <c r="O41" s="90"/>
      <c r="P41" s="90">
        <f t="shared" si="0"/>
        <v>0</v>
      </c>
    </row>
    <row r="42" spans="1:16" ht="39" customHeight="1">
      <c r="A42" s="75" t="s">
        <v>55</v>
      </c>
      <c r="B42" s="77"/>
      <c r="C42" s="80"/>
      <c r="D42" s="48"/>
      <c r="E42" s="23"/>
      <c r="F42" s="23"/>
      <c r="G42" s="23"/>
      <c r="H42" s="23"/>
      <c r="I42" s="23"/>
      <c r="J42" s="23"/>
      <c r="K42" s="23"/>
      <c r="L42" s="23"/>
      <c r="M42" s="90"/>
      <c r="N42" s="90"/>
      <c r="O42" s="90"/>
      <c r="P42" s="90">
        <f t="shared" si="0"/>
        <v>0</v>
      </c>
    </row>
    <row r="43" spans="1:16" ht="42.75" customHeight="1">
      <c r="A43" s="75" t="s">
        <v>56</v>
      </c>
      <c r="B43" s="77"/>
      <c r="C43" s="80"/>
      <c r="D43" s="48"/>
      <c r="E43" s="23"/>
      <c r="F43" s="23"/>
      <c r="G43" s="23"/>
      <c r="H43" s="23"/>
      <c r="I43" s="23"/>
      <c r="J43" s="23"/>
      <c r="K43" s="23"/>
      <c r="L43" s="23"/>
      <c r="M43" s="90"/>
      <c r="N43" s="90"/>
      <c r="O43" s="90"/>
      <c r="P43" s="90">
        <f t="shared" si="0"/>
        <v>0</v>
      </c>
    </row>
    <row r="44" spans="1:16" ht="46.5" customHeight="1">
      <c r="A44" s="75" t="s">
        <v>57</v>
      </c>
      <c r="B44" s="77"/>
      <c r="C44" s="80"/>
      <c r="D44" s="48"/>
      <c r="E44" s="23"/>
      <c r="F44" s="23"/>
      <c r="G44" s="23"/>
      <c r="H44" s="23"/>
      <c r="I44" s="23"/>
      <c r="J44" s="92"/>
      <c r="K44" s="23"/>
      <c r="L44" s="23"/>
      <c r="M44" s="90"/>
      <c r="N44" s="90"/>
      <c r="O44" s="90"/>
      <c r="P44" s="90">
        <f t="shared" si="0"/>
        <v>0</v>
      </c>
    </row>
    <row r="45" spans="1:16" ht="32.25">
      <c r="A45" s="75" t="s">
        <v>58</v>
      </c>
      <c r="B45" s="77"/>
      <c r="C45" s="80"/>
      <c r="D45" s="48"/>
      <c r="E45" s="23"/>
      <c r="F45" s="23"/>
      <c r="G45" s="23"/>
      <c r="H45" s="23"/>
      <c r="I45" s="23"/>
      <c r="J45" s="92"/>
      <c r="K45" s="23"/>
      <c r="L45" s="23"/>
      <c r="M45" s="90"/>
      <c r="N45" s="90"/>
      <c r="O45" s="90"/>
      <c r="P45" s="90">
        <f t="shared" si="0"/>
        <v>0</v>
      </c>
    </row>
    <row r="46" spans="1:16" ht="32.25">
      <c r="A46" s="75" t="s">
        <v>59</v>
      </c>
      <c r="B46" s="77"/>
      <c r="C46" s="80"/>
      <c r="D46" s="48"/>
      <c r="E46" s="23"/>
      <c r="F46" s="23"/>
      <c r="G46" s="23"/>
      <c r="H46" s="23"/>
      <c r="I46" s="23"/>
      <c r="J46" s="92"/>
      <c r="K46" s="23"/>
      <c r="L46" s="23"/>
      <c r="M46" s="90"/>
      <c r="N46" s="90"/>
      <c r="O46" s="90"/>
      <c r="P46" s="90">
        <f t="shared" si="0"/>
        <v>0</v>
      </c>
    </row>
    <row r="47" spans="1:16" ht="38.25" customHeight="1">
      <c r="A47" s="72" t="s">
        <v>60</v>
      </c>
      <c r="B47" s="73"/>
      <c r="C47" s="79"/>
      <c r="D47" s="48"/>
      <c r="E47" s="23"/>
      <c r="F47" s="23"/>
      <c r="G47" s="23"/>
      <c r="H47" s="23"/>
      <c r="I47" s="23"/>
      <c r="J47" s="92"/>
      <c r="K47" s="23"/>
      <c r="L47" s="23"/>
      <c r="M47" s="90"/>
      <c r="N47" s="90"/>
      <c r="O47" s="90"/>
      <c r="P47" s="90">
        <f t="shared" si="0"/>
        <v>0</v>
      </c>
    </row>
    <row r="48" spans="1:16" ht="39.75" customHeight="1">
      <c r="A48" s="75" t="s">
        <v>61</v>
      </c>
      <c r="B48" s="77"/>
      <c r="C48" s="80"/>
      <c r="D48" s="48"/>
      <c r="E48" s="23"/>
      <c r="F48" s="23"/>
      <c r="G48" s="23"/>
      <c r="H48" s="23"/>
      <c r="I48" s="23"/>
      <c r="J48" s="92"/>
      <c r="K48" s="23"/>
      <c r="L48" s="23"/>
      <c r="M48" s="90"/>
      <c r="N48" s="90"/>
      <c r="O48" s="90"/>
      <c r="P48" s="90">
        <f t="shared" si="0"/>
        <v>0</v>
      </c>
    </row>
    <row r="49" spans="1:16" ht="33" customHeight="1">
      <c r="A49" s="75" t="s">
        <v>62</v>
      </c>
      <c r="B49" s="77"/>
      <c r="C49" s="80"/>
      <c r="D49" s="48"/>
      <c r="E49" s="23"/>
      <c r="F49" s="23"/>
      <c r="G49" s="23"/>
      <c r="H49" s="23"/>
      <c r="I49" s="23"/>
      <c r="J49" s="92"/>
      <c r="K49" s="23"/>
      <c r="L49" s="23"/>
      <c r="M49" s="90"/>
      <c r="N49" s="90"/>
      <c r="O49" s="90"/>
      <c r="P49" s="90">
        <f t="shared" si="0"/>
        <v>0</v>
      </c>
    </row>
    <row r="50" spans="1:16" ht="43.5" customHeight="1">
      <c r="A50" s="75" t="s">
        <v>63</v>
      </c>
      <c r="B50" s="77"/>
      <c r="C50" s="80"/>
      <c r="D50" s="48"/>
      <c r="E50" s="23"/>
      <c r="F50" s="23"/>
      <c r="G50" s="23"/>
      <c r="H50" s="23"/>
      <c r="I50" s="23"/>
      <c r="J50" s="92"/>
      <c r="K50" s="23"/>
      <c r="L50" s="23"/>
      <c r="M50" s="90"/>
      <c r="N50" s="90"/>
      <c r="O50" s="90"/>
      <c r="P50" s="90">
        <f t="shared" si="0"/>
        <v>0</v>
      </c>
    </row>
    <row r="51" spans="1:16" ht="39" customHeight="1">
      <c r="A51" s="75" t="s">
        <v>64</v>
      </c>
      <c r="B51" s="77"/>
      <c r="C51" s="80"/>
      <c r="D51" s="48"/>
      <c r="E51" s="23"/>
      <c r="F51" s="23"/>
      <c r="G51" s="23"/>
      <c r="H51" s="23"/>
      <c r="I51" s="23"/>
      <c r="J51" s="92"/>
      <c r="K51" s="23"/>
      <c r="L51" s="23"/>
      <c r="M51" s="90"/>
      <c r="N51" s="90"/>
      <c r="O51" s="90"/>
      <c r="P51" s="90">
        <f t="shared" si="0"/>
        <v>0</v>
      </c>
    </row>
    <row r="52" spans="1:16" ht="44.25" customHeight="1">
      <c r="A52" s="75" t="s">
        <v>65</v>
      </c>
      <c r="B52" s="77"/>
      <c r="C52" s="80"/>
      <c r="D52" s="48"/>
      <c r="E52" s="23"/>
      <c r="F52" s="23"/>
      <c r="G52" s="23"/>
      <c r="H52" s="23"/>
      <c r="I52" s="23"/>
      <c r="J52" s="92"/>
      <c r="K52" s="23"/>
      <c r="L52" s="23"/>
      <c r="M52" s="90"/>
      <c r="N52" s="90"/>
      <c r="O52" s="90"/>
      <c r="P52" s="90">
        <f t="shared" si="0"/>
        <v>0</v>
      </c>
    </row>
    <row r="53" spans="1:16" ht="32.25">
      <c r="A53" s="75" t="s">
        <v>66</v>
      </c>
      <c r="B53" s="77"/>
      <c r="C53" s="80"/>
      <c r="D53" s="48"/>
      <c r="E53" s="23"/>
      <c r="F53" s="23"/>
      <c r="G53" s="23"/>
      <c r="H53" s="23"/>
      <c r="I53" s="23"/>
      <c r="J53" s="92"/>
      <c r="K53" s="23"/>
      <c r="L53" s="23"/>
      <c r="M53" s="90"/>
      <c r="N53" s="90"/>
      <c r="O53" s="90"/>
      <c r="P53" s="90">
        <f t="shared" si="0"/>
        <v>0</v>
      </c>
    </row>
    <row r="54" spans="1:16" ht="39" customHeight="1">
      <c r="A54" s="75" t="s">
        <v>67</v>
      </c>
      <c r="B54" s="77"/>
      <c r="C54" s="80"/>
      <c r="D54" s="48"/>
      <c r="E54" s="23"/>
      <c r="F54" s="23"/>
      <c r="G54" s="23"/>
      <c r="H54" s="23"/>
      <c r="I54" s="23"/>
      <c r="J54" s="92"/>
      <c r="K54" s="23"/>
      <c r="L54" s="23"/>
      <c r="M54" s="90"/>
      <c r="N54" s="90"/>
      <c r="O54" s="90"/>
      <c r="P54" s="90">
        <f t="shared" si="0"/>
        <v>0</v>
      </c>
    </row>
    <row r="55" spans="1:16" ht="54.75" customHeight="1">
      <c r="A55" s="81" t="s">
        <v>68</v>
      </c>
      <c r="B55" s="82">
        <f>+B56+B57+B58+B59+B60+B61</f>
        <v>14907099.4</v>
      </c>
      <c r="C55" s="83"/>
      <c r="D55" s="54"/>
      <c r="E55" s="22">
        <f>+E56+E57+E58+E59+E60</f>
        <v>83088.02</v>
      </c>
      <c r="F55" s="22"/>
      <c r="G55" s="22">
        <f>+G56</f>
        <v>20151.45</v>
      </c>
      <c r="H55" s="22">
        <f>+H56+H57+H58+H59+H60</f>
        <v>11847518.029999999</v>
      </c>
      <c r="I55" s="22">
        <f>+I56+I57+I58+I59+I60</f>
        <v>12831.93</v>
      </c>
      <c r="J55" s="92"/>
      <c r="K55" s="23"/>
      <c r="L55" s="23"/>
      <c r="M55" s="100"/>
      <c r="N55" s="90"/>
      <c r="O55" s="90"/>
      <c r="P55" s="90">
        <f t="shared" si="0"/>
        <v>11963589.43</v>
      </c>
    </row>
    <row r="56" spans="1:16" ht="46.5" customHeight="1">
      <c r="A56" s="42" t="s">
        <v>69</v>
      </c>
      <c r="B56" s="74">
        <v>1980800</v>
      </c>
      <c r="C56" s="78"/>
      <c r="D56" s="48"/>
      <c r="E56" s="74">
        <v>40338.04</v>
      </c>
      <c r="F56" s="22"/>
      <c r="G56" s="22">
        <v>20151.45</v>
      </c>
      <c r="H56" s="22">
        <v>33640.03</v>
      </c>
      <c r="I56" s="22"/>
      <c r="J56" s="92"/>
      <c r="K56" s="74"/>
      <c r="L56" s="74"/>
      <c r="M56" s="100"/>
      <c r="N56" s="43"/>
      <c r="O56" s="90"/>
      <c r="P56" s="90">
        <f t="shared" si="0"/>
        <v>94129.52</v>
      </c>
    </row>
    <row r="57" spans="1:16" ht="42" customHeight="1">
      <c r="A57" s="42" t="s">
        <v>70</v>
      </c>
      <c r="B57" s="74">
        <v>803000</v>
      </c>
      <c r="C57" s="78"/>
      <c r="D57" s="48"/>
      <c r="E57" s="23"/>
      <c r="F57" s="23"/>
      <c r="G57" s="23"/>
      <c r="H57" s="22"/>
      <c r="I57" s="22"/>
      <c r="J57" s="92"/>
      <c r="K57" s="23"/>
      <c r="L57" s="74"/>
      <c r="M57" s="100"/>
      <c r="N57" s="92"/>
      <c r="O57" s="90"/>
      <c r="P57" s="90">
        <f t="shared" si="0"/>
        <v>0</v>
      </c>
    </row>
    <row r="58" spans="1:16" ht="47.25" customHeight="1">
      <c r="A58" s="42" t="s">
        <v>71</v>
      </c>
      <c r="B58" s="74">
        <v>16000</v>
      </c>
      <c r="C58" s="78"/>
      <c r="D58" s="48"/>
      <c r="E58" s="23"/>
      <c r="F58" s="23"/>
      <c r="G58" s="23"/>
      <c r="H58" s="23"/>
      <c r="I58" s="22"/>
      <c r="J58" s="92"/>
      <c r="K58" s="23"/>
      <c r="L58" s="23"/>
      <c r="M58" s="100"/>
      <c r="N58" s="92"/>
      <c r="O58" s="90"/>
      <c r="P58" s="90">
        <f t="shared" si="0"/>
        <v>0</v>
      </c>
    </row>
    <row r="59" spans="1:16" ht="38.25" customHeight="1">
      <c r="A59" s="105" t="s">
        <v>72</v>
      </c>
      <c r="B59" s="43">
        <v>11877299.4</v>
      </c>
      <c r="C59" s="95"/>
      <c r="D59" s="98"/>
      <c r="E59" s="90"/>
      <c r="F59" s="90"/>
      <c r="G59" s="90"/>
      <c r="H59" s="92">
        <v>11813878</v>
      </c>
      <c r="I59" s="92"/>
      <c r="J59" s="92"/>
      <c r="K59" s="90"/>
      <c r="L59" s="90"/>
      <c r="M59" s="100"/>
      <c r="N59" s="92"/>
      <c r="O59" s="90"/>
      <c r="P59" s="90">
        <f t="shared" si="0"/>
        <v>11813878</v>
      </c>
    </row>
    <row r="60" spans="1:16" ht="29.25" customHeight="1">
      <c r="A60" s="105" t="s">
        <v>73</v>
      </c>
      <c r="B60" s="43">
        <v>185000</v>
      </c>
      <c r="C60" s="95"/>
      <c r="D60" s="98"/>
      <c r="E60" s="99">
        <v>42749.98</v>
      </c>
      <c r="F60" s="26"/>
      <c r="G60" s="90"/>
      <c r="H60" s="26"/>
      <c r="I60" s="92">
        <v>12831.93</v>
      </c>
      <c r="J60" s="92"/>
      <c r="K60" s="90"/>
      <c r="L60" s="90"/>
      <c r="M60" s="100"/>
      <c r="N60" s="43"/>
      <c r="O60" s="43"/>
      <c r="P60" s="90">
        <f t="shared" si="0"/>
        <v>55581.91</v>
      </c>
    </row>
    <row r="61" spans="1:16" ht="19.5" customHeight="1">
      <c r="A61" s="105" t="s">
        <v>74</v>
      </c>
      <c r="B61" s="43">
        <v>45000</v>
      </c>
      <c r="C61" s="95"/>
      <c r="D61" s="98"/>
      <c r="E61" s="90"/>
      <c r="F61" s="90"/>
      <c r="G61" s="92"/>
      <c r="H61" s="90"/>
      <c r="I61" s="90"/>
      <c r="J61" s="92"/>
      <c r="K61" s="90"/>
      <c r="L61" s="43"/>
      <c r="M61" s="92"/>
      <c r="N61" s="90"/>
      <c r="O61" s="90"/>
      <c r="P61" s="90">
        <f t="shared" si="0"/>
        <v>0</v>
      </c>
    </row>
    <row r="62" spans="1:16" ht="21" customHeight="1">
      <c r="A62" s="105" t="s">
        <v>75</v>
      </c>
      <c r="B62" s="90"/>
      <c r="C62" s="98"/>
      <c r="D62" s="98"/>
      <c r="E62" s="90"/>
      <c r="F62" s="90"/>
      <c r="G62" s="90"/>
      <c r="H62" s="90"/>
      <c r="I62" s="90"/>
      <c r="J62" s="92"/>
      <c r="K62" s="90"/>
      <c r="L62" s="90"/>
      <c r="M62" s="90"/>
      <c r="N62" s="90"/>
      <c r="O62" s="90"/>
      <c r="P62" s="90">
        <f t="shared" si="0"/>
        <v>0</v>
      </c>
    </row>
    <row r="63" spans="1:16">
      <c r="A63" s="105" t="s">
        <v>76</v>
      </c>
      <c r="B63" s="90"/>
      <c r="C63" s="98"/>
      <c r="D63" s="98"/>
      <c r="E63" s="90"/>
      <c r="F63" s="90"/>
      <c r="G63" s="90"/>
      <c r="H63" s="90"/>
      <c r="I63" s="90"/>
      <c r="J63" s="92"/>
      <c r="K63" s="90"/>
      <c r="L63" s="90"/>
      <c r="M63" s="90"/>
      <c r="N63" s="90"/>
      <c r="O63" s="90"/>
      <c r="P63" s="90">
        <f t="shared" si="0"/>
        <v>0</v>
      </c>
    </row>
    <row r="64" spans="1:16" ht="29.25" customHeight="1">
      <c r="A64" s="91" t="s">
        <v>77</v>
      </c>
      <c r="B64" s="59"/>
      <c r="C64" s="103"/>
      <c r="D64" s="98"/>
      <c r="E64" s="90"/>
      <c r="F64" s="90"/>
      <c r="G64" s="90"/>
      <c r="H64" s="90"/>
      <c r="I64" s="90"/>
      <c r="J64" s="92"/>
      <c r="K64" s="90"/>
      <c r="L64" s="90"/>
      <c r="M64" s="90"/>
      <c r="N64" s="90"/>
      <c r="O64" s="90"/>
      <c r="P64" s="90">
        <f t="shared" si="0"/>
        <v>0</v>
      </c>
    </row>
    <row r="65" spans="1:16" ht="13.5" customHeight="1">
      <c r="A65" s="89" t="s">
        <v>78</v>
      </c>
      <c r="B65" s="58"/>
      <c r="C65" s="97"/>
      <c r="D65" s="98"/>
      <c r="E65" s="90"/>
      <c r="F65" s="90"/>
      <c r="G65" s="90"/>
      <c r="H65" s="90"/>
      <c r="I65" s="90"/>
      <c r="J65" s="92"/>
      <c r="K65" s="90"/>
      <c r="L65" s="90"/>
      <c r="M65" s="90"/>
      <c r="N65" s="90"/>
      <c r="O65" s="90"/>
      <c r="P65" s="90">
        <f t="shared" si="0"/>
        <v>0</v>
      </c>
    </row>
    <row r="66" spans="1:16">
      <c r="A66" s="91" t="s">
        <v>79</v>
      </c>
      <c r="B66" s="59"/>
      <c r="C66" s="103"/>
      <c r="D66" s="98"/>
      <c r="E66" s="90"/>
      <c r="F66" s="90"/>
      <c r="G66" s="90"/>
      <c r="H66" s="90"/>
      <c r="I66" s="90"/>
      <c r="J66" s="92"/>
      <c r="K66" s="90"/>
      <c r="L66" s="90"/>
      <c r="M66" s="90"/>
      <c r="N66" s="90"/>
      <c r="O66" s="90"/>
      <c r="P66" s="90">
        <f t="shared" si="0"/>
        <v>0</v>
      </c>
    </row>
    <row r="67" spans="1:16">
      <c r="A67" s="91" t="s">
        <v>80</v>
      </c>
      <c r="B67" s="59"/>
      <c r="C67" s="103"/>
      <c r="D67" s="98"/>
      <c r="E67" s="90"/>
      <c r="F67" s="90"/>
      <c r="G67" s="90"/>
      <c r="H67" s="90"/>
      <c r="I67" s="90"/>
      <c r="J67" s="92"/>
      <c r="K67" s="90"/>
      <c r="L67" s="90"/>
      <c r="M67" s="90"/>
      <c r="N67" s="90"/>
      <c r="O67" s="90"/>
      <c r="P67" s="90">
        <f t="shared" si="0"/>
        <v>0</v>
      </c>
    </row>
    <row r="68" spans="1:16" ht="27.75" customHeight="1">
      <c r="A68" s="91" t="s">
        <v>81</v>
      </c>
      <c r="B68" s="59"/>
      <c r="C68" s="103"/>
      <c r="D68" s="98"/>
      <c r="E68" s="90"/>
      <c r="F68" s="90"/>
      <c r="G68" s="90"/>
      <c r="H68" s="90"/>
      <c r="I68" s="90"/>
      <c r="J68" s="92"/>
      <c r="K68" s="90"/>
      <c r="L68" s="90"/>
      <c r="M68" s="90"/>
      <c r="N68" s="90"/>
      <c r="O68" s="90"/>
      <c r="P68" s="90">
        <f t="shared" si="0"/>
        <v>0</v>
      </c>
    </row>
    <row r="69" spans="1:16" ht="42.75" customHeight="1">
      <c r="A69" s="91" t="s">
        <v>82</v>
      </c>
      <c r="B69" s="59"/>
      <c r="C69" s="103"/>
      <c r="D69" s="98"/>
      <c r="E69" s="90"/>
      <c r="F69" s="90"/>
      <c r="G69" s="90"/>
      <c r="H69" s="90"/>
      <c r="I69" s="90"/>
      <c r="J69" s="92"/>
      <c r="K69" s="90"/>
      <c r="L69" s="90"/>
      <c r="M69" s="90"/>
      <c r="N69" s="90"/>
      <c r="O69" s="90"/>
      <c r="P69" s="90">
        <f t="shared" si="0"/>
        <v>0</v>
      </c>
    </row>
    <row r="70" spans="1:16" ht="30.75">
      <c r="A70" s="89" t="s">
        <v>83</v>
      </c>
      <c r="B70" s="58"/>
      <c r="C70" s="97"/>
      <c r="D70" s="98"/>
      <c r="E70" s="90"/>
      <c r="F70" s="90"/>
      <c r="G70" s="90"/>
      <c r="H70" s="90"/>
      <c r="I70" s="90"/>
      <c r="J70" s="92"/>
      <c r="K70" s="90"/>
      <c r="L70" s="90"/>
      <c r="M70" s="90"/>
      <c r="N70" s="90"/>
      <c r="O70" s="90"/>
      <c r="P70" s="90">
        <f t="shared" si="0"/>
        <v>0</v>
      </c>
    </row>
    <row r="71" spans="1:16" ht="24.75" customHeight="1">
      <c r="A71" s="91" t="s">
        <v>84</v>
      </c>
      <c r="B71" s="59"/>
      <c r="C71" s="103"/>
      <c r="D71" s="98"/>
      <c r="E71" s="90"/>
      <c r="F71" s="90"/>
      <c r="G71" s="90"/>
      <c r="H71" s="90"/>
      <c r="I71" s="90"/>
      <c r="J71" s="92"/>
      <c r="K71" s="90"/>
      <c r="L71" s="90"/>
      <c r="M71" s="90"/>
      <c r="N71" s="90"/>
      <c r="O71" s="90"/>
      <c r="P71" s="90">
        <f t="shared" si="0"/>
        <v>0</v>
      </c>
    </row>
    <row r="72" spans="1:16" ht="28.5" customHeight="1">
      <c r="A72" s="91" t="s">
        <v>85</v>
      </c>
      <c r="B72" s="59"/>
      <c r="C72" s="103"/>
      <c r="D72" s="98"/>
      <c r="E72" s="90"/>
      <c r="F72" s="90"/>
      <c r="G72" s="90"/>
      <c r="H72" s="90"/>
      <c r="I72" s="90"/>
      <c r="J72" s="92"/>
      <c r="K72" s="90"/>
      <c r="L72" s="90"/>
      <c r="M72" s="90"/>
      <c r="N72" s="90"/>
      <c r="O72" s="90"/>
      <c r="P72" s="90">
        <f t="shared" si="0"/>
        <v>0</v>
      </c>
    </row>
    <row r="73" spans="1:16">
      <c r="A73" s="89" t="s">
        <v>86</v>
      </c>
      <c r="B73" s="58"/>
      <c r="C73" s="97"/>
      <c r="D73" s="98"/>
      <c r="E73" s="90"/>
      <c r="F73" s="90"/>
      <c r="G73" s="90"/>
      <c r="H73" s="90"/>
      <c r="I73" s="90"/>
      <c r="J73" s="92"/>
      <c r="K73" s="90"/>
      <c r="L73" s="90"/>
      <c r="M73" s="90"/>
      <c r="N73" s="90"/>
      <c r="O73" s="90"/>
      <c r="P73" s="90">
        <f t="shared" si="0"/>
        <v>0</v>
      </c>
    </row>
    <row r="74" spans="1:16" ht="27.75" customHeight="1">
      <c r="A74" s="91" t="s">
        <v>87</v>
      </c>
      <c r="B74" s="59"/>
      <c r="C74" s="103"/>
      <c r="D74" s="98"/>
      <c r="E74" s="90"/>
      <c r="F74" s="90"/>
      <c r="G74" s="90"/>
      <c r="H74" s="90"/>
      <c r="I74" s="90"/>
      <c r="J74" s="92"/>
      <c r="K74" s="90"/>
      <c r="L74" s="90"/>
      <c r="M74" s="90"/>
      <c r="N74" s="90"/>
      <c r="O74" s="90"/>
      <c r="P74" s="90">
        <f t="shared" si="0"/>
        <v>0</v>
      </c>
    </row>
    <row r="75" spans="1:16" ht="31.5" customHeight="1">
      <c r="A75" s="91" t="s">
        <v>88</v>
      </c>
      <c r="B75" s="59"/>
      <c r="C75" s="103"/>
      <c r="D75" s="98"/>
      <c r="E75" s="90"/>
      <c r="F75" s="90"/>
      <c r="G75" s="90"/>
      <c r="H75" s="90"/>
      <c r="I75" s="90"/>
      <c r="J75" s="92"/>
      <c r="K75" s="90"/>
      <c r="L75" s="90"/>
      <c r="M75" s="90"/>
      <c r="N75" s="90"/>
      <c r="O75" s="90"/>
      <c r="P75" s="90">
        <f t="shared" si="0"/>
        <v>0</v>
      </c>
    </row>
    <row r="76" spans="1:16" ht="27" customHeight="1">
      <c r="A76" s="91" t="s">
        <v>89</v>
      </c>
      <c r="B76" s="59"/>
      <c r="C76" s="103"/>
      <c r="D76" s="98"/>
      <c r="E76" s="90"/>
      <c r="F76" s="90"/>
      <c r="G76" s="90"/>
      <c r="H76" s="90"/>
      <c r="I76" s="90"/>
      <c r="J76" s="92"/>
      <c r="K76" s="90"/>
      <c r="L76" s="90"/>
      <c r="M76" s="90"/>
      <c r="N76" s="90"/>
      <c r="O76" s="90"/>
      <c r="P76" s="90">
        <f t="shared" si="0"/>
        <v>0</v>
      </c>
    </row>
    <row r="77" spans="1:16">
      <c r="A77" s="106" t="s">
        <v>90</v>
      </c>
      <c r="B77" s="60"/>
      <c r="C77" s="107"/>
      <c r="D77" s="108"/>
      <c r="E77" s="109"/>
      <c r="F77" s="109"/>
      <c r="G77" s="109"/>
      <c r="H77" s="109"/>
      <c r="I77" s="109"/>
      <c r="J77" s="92"/>
      <c r="K77" s="109"/>
      <c r="L77" s="109"/>
      <c r="M77" s="109"/>
      <c r="N77" s="109"/>
      <c r="O77" s="109"/>
      <c r="P77" s="90">
        <f t="shared" ref="P77:P87" si="1">SUM(D77:O77)</f>
        <v>0</v>
      </c>
    </row>
    <row r="78" spans="1:16" ht="14.25" hidden="1">
      <c r="A78" s="104"/>
      <c r="B78" s="61"/>
      <c r="C78" s="110"/>
      <c r="D78" s="98"/>
      <c r="E78" s="90"/>
      <c r="F78" s="90"/>
      <c r="G78" s="90"/>
      <c r="H78" s="92"/>
      <c r="I78" s="92"/>
      <c r="J78" s="92"/>
      <c r="K78" s="90"/>
      <c r="L78" s="90"/>
      <c r="M78" s="90"/>
      <c r="N78" s="90"/>
      <c r="O78" s="90"/>
      <c r="P78" s="90">
        <f t="shared" si="1"/>
        <v>0</v>
      </c>
    </row>
    <row r="79" spans="1:16">
      <c r="A79" s="89" t="s">
        <v>91</v>
      </c>
      <c r="B79" s="58"/>
      <c r="C79" s="97"/>
      <c r="D79" s="98"/>
      <c r="E79" s="90"/>
      <c r="F79" s="90"/>
      <c r="G79" s="90"/>
      <c r="H79" s="92"/>
      <c r="I79" s="92"/>
      <c r="J79" s="92"/>
      <c r="K79" s="90"/>
      <c r="L79" s="90"/>
      <c r="M79" s="90"/>
      <c r="N79" s="90"/>
      <c r="O79" s="90"/>
      <c r="P79" s="90">
        <f t="shared" si="1"/>
        <v>0</v>
      </c>
    </row>
    <row r="80" spans="1:16">
      <c r="A80" s="89" t="s">
        <v>92</v>
      </c>
      <c r="B80" s="58"/>
      <c r="C80" s="97"/>
      <c r="D80" s="98"/>
      <c r="E80" s="90"/>
      <c r="F80" s="90"/>
      <c r="G80" s="90"/>
      <c r="H80" s="92"/>
      <c r="I80" s="92"/>
      <c r="J80" s="92"/>
      <c r="K80" s="90"/>
      <c r="L80" s="90"/>
      <c r="M80" s="90"/>
      <c r="N80" s="90"/>
      <c r="O80" s="90"/>
      <c r="P80" s="90">
        <f t="shared" si="1"/>
        <v>0</v>
      </c>
    </row>
    <row r="81" spans="1:16" ht="26.25" customHeight="1">
      <c r="A81" s="91" t="s">
        <v>93</v>
      </c>
      <c r="B81" s="59"/>
      <c r="C81" s="103"/>
      <c r="D81" s="98"/>
      <c r="E81" s="90"/>
      <c r="F81" s="90"/>
      <c r="G81" s="90"/>
      <c r="H81" s="92"/>
      <c r="I81" s="92"/>
      <c r="J81" s="92"/>
      <c r="K81" s="90"/>
      <c r="L81" s="90"/>
      <c r="M81" s="90"/>
      <c r="N81" s="90"/>
      <c r="O81" s="90"/>
      <c r="P81" s="90">
        <f t="shared" si="1"/>
        <v>0</v>
      </c>
    </row>
    <row r="82" spans="1:16" ht="27" customHeight="1">
      <c r="A82" s="91" t="s">
        <v>94</v>
      </c>
      <c r="B82" s="59"/>
      <c r="C82" s="103"/>
      <c r="D82" s="98"/>
      <c r="E82" s="90"/>
      <c r="F82" s="90"/>
      <c r="G82" s="90"/>
      <c r="H82" s="92"/>
      <c r="I82" s="92"/>
      <c r="J82" s="92"/>
      <c r="K82" s="90"/>
      <c r="L82" s="90"/>
      <c r="M82" s="90"/>
      <c r="N82" s="90"/>
      <c r="O82" s="90"/>
      <c r="P82" s="90">
        <f t="shared" si="1"/>
        <v>0</v>
      </c>
    </row>
    <row r="83" spans="1:16">
      <c r="A83" s="89" t="s">
        <v>95</v>
      </c>
      <c r="B83" s="58"/>
      <c r="C83" s="97"/>
      <c r="D83" s="98"/>
      <c r="E83" s="90"/>
      <c r="F83" s="90"/>
      <c r="G83" s="90"/>
      <c r="H83" s="92"/>
      <c r="I83" s="92"/>
      <c r="J83" s="92"/>
      <c r="K83" s="90"/>
      <c r="L83" s="90"/>
      <c r="M83" s="90"/>
      <c r="N83" s="90"/>
      <c r="O83" s="90"/>
      <c r="P83" s="90">
        <f t="shared" si="1"/>
        <v>0</v>
      </c>
    </row>
    <row r="84" spans="1:16" ht="25.5" customHeight="1">
      <c r="A84" s="91" t="s">
        <v>96</v>
      </c>
      <c r="B84" s="59"/>
      <c r="C84" s="103"/>
      <c r="D84" s="98"/>
      <c r="E84" s="90"/>
      <c r="F84" s="90"/>
      <c r="G84" s="90"/>
      <c r="H84" s="92"/>
      <c r="I84" s="92"/>
      <c r="J84" s="92"/>
      <c r="K84" s="90"/>
      <c r="L84" s="90"/>
      <c r="M84" s="90"/>
      <c r="N84" s="90"/>
      <c r="O84" s="90"/>
      <c r="P84" s="90">
        <f t="shared" si="1"/>
        <v>0</v>
      </c>
    </row>
    <row r="85" spans="1:16" ht="21" customHeight="1">
      <c r="A85" s="91" t="s">
        <v>97</v>
      </c>
      <c r="B85" s="59"/>
      <c r="C85" s="103"/>
      <c r="D85" s="98"/>
      <c r="E85" s="90"/>
      <c r="F85" s="90"/>
      <c r="G85" s="90"/>
      <c r="H85" s="92"/>
      <c r="I85" s="92"/>
      <c r="J85" s="92"/>
      <c r="K85" s="90"/>
      <c r="L85" s="90"/>
      <c r="M85" s="90"/>
      <c r="N85" s="90"/>
      <c r="O85" s="90"/>
      <c r="P85" s="90">
        <f t="shared" si="1"/>
        <v>0</v>
      </c>
    </row>
    <row r="86" spans="1:16" ht="25.5" customHeight="1">
      <c r="A86" s="89" t="s">
        <v>98</v>
      </c>
      <c r="B86" s="58"/>
      <c r="C86" s="97"/>
      <c r="D86" s="98"/>
      <c r="E86" s="90"/>
      <c r="F86" s="90"/>
      <c r="G86" s="90"/>
      <c r="H86" s="92"/>
      <c r="I86" s="92"/>
      <c r="J86" s="92"/>
      <c r="K86" s="90"/>
      <c r="L86" s="90"/>
      <c r="M86" s="90"/>
      <c r="N86" s="90"/>
      <c r="O86" s="90"/>
      <c r="P86" s="90">
        <f t="shared" si="1"/>
        <v>0</v>
      </c>
    </row>
    <row r="87" spans="1:16" ht="27" customHeight="1">
      <c r="A87" s="91" t="s">
        <v>99</v>
      </c>
      <c r="B87" s="59"/>
      <c r="C87" s="103"/>
      <c r="D87" s="98"/>
      <c r="E87" s="90"/>
      <c r="F87" s="90"/>
      <c r="G87" s="90"/>
      <c r="H87" s="90"/>
      <c r="I87" s="92"/>
      <c r="J87" s="92"/>
      <c r="K87" s="90"/>
      <c r="L87" s="90"/>
      <c r="M87" s="90"/>
      <c r="N87" s="90"/>
      <c r="O87" s="90"/>
      <c r="P87" s="90">
        <f t="shared" si="1"/>
        <v>0</v>
      </c>
    </row>
    <row r="88" spans="1:16" hidden="1">
      <c r="A88" s="111" t="s">
        <v>100</v>
      </c>
      <c r="B88" s="60"/>
      <c r="C88" s="112"/>
      <c r="D88" s="113">
        <v>0</v>
      </c>
      <c r="E88" s="114" t="s">
        <v>101</v>
      </c>
      <c r="F88" s="115" t="s">
        <v>101</v>
      </c>
      <c r="G88" s="116" t="s">
        <v>101</v>
      </c>
      <c r="H88" s="116" t="s">
        <v>101</v>
      </c>
      <c r="I88" s="116" t="s">
        <v>101</v>
      </c>
      <c r="J88" s="179" t="s">
        <v>101</v>
      </c>
      <c r="K88" s="115" t="s">
        <v>101</v>
      </c>
      <c r="L88" s="115" t="s">
        <v>101</v>
      </c>
      <c r="M88" s="115" t="s">
        <v>101</v>
      </c>
      <c r="N88" s="115" t="s">
        <v>101</v>
      </c>
      <c r="O88" s="115" t="s">
        <v>101</v>
      </c>
      <c r="P88" s="115">
        <f t="shared" ref="P88:P89" si="2">SUM(D88:O88)</f>
        <v>0</v>
      </c>
    </row>
    <row r="89" spans="1:16" hidden="1">
      <c r="A89" s="117"/>
      <c r="B89" s="101"/>
      <c r="C89" s="118"/>
      <c r="D89" s="113">
        <v>0</v>
      </c>
      <c r="E89" s="119" t="s">
        <v>101</v>
      </c>
      <c r="F89" s="120" t="s">
        <v>101</v>
      </c>
      <c r="G89" s="121" t="s">
        <v>101</v>
      </c>
      <c r="H89" s="120" t="s">
        <v>101</v>
      </c>
      <c r="I89" s="122" t="s">
        <v>101</v>
      </c>
      <c r="J89" s="120" t="s">
        <v>101</v>
      </c>
      <c r="K89" s="123" t="s">
        <v>101</v>
      </c>
      <c r="L89" s="120" t="s">
        <v>101</v>
      </c>
      <c r="M89" s="120" t="s">
        <v>101</v>
      </c>
      <c r="N89" s="120" t="s">
        <v>101</v>
      </c>
      <c r="O89" s="120" t="s">
        <v>101</v>
      </c>
      <c r="P89" s="123">
        <f t="shared" si="2"/>
        <v>0</v>
      </c>
    </row>
    <row r="90" spans="1:16" ht="39.75" hidden="1" customHeight="1">
      <c r="A90" s="11" t="s">
        <v>102</v>
      </c>
      <c r="B90" s="124"/>
      <c r="C90" s="125"/>
      <c r="D90" s="126">
        <f>D8</f>
        <v>9125740.4900000002</v>
      </c>
      <c r="E90" s="126">
        <f t="shared" ref="E90:J90" si="3">SUM(E9:E89)</f>
        <v>18974146.260000002</v>
      </c>
      <c r="F90" s="126">
        <f t="shared" si="3"/>
        <v>30479701.260000002</v>
      </c>
      <c r="G90" s="126">
        <f t="shared" si="3"/>
        <v>28753284.659999996</v>
      </c>
      <c r="H90" s="126">
        <f t="shared" si="3"/>
        <v>130191473.51999998</v>
      </c>
      <c r="I90" s="126">
        <f t="shared" si="3"/>
        <v>32743256.619999994</v>
      </c>
      <c r="J90" s="180">
        <f t="shared" si="3"/>
        <v>123332892.45999998</v>
      </c>
      <c r="K90" s="126">
        <f>SUM(K9:K89)</f>
        <v>0</v>
      </c>
      <c r="L90" s="126">
        <f>SUM(L9:L89)</f>
        <v>0</v>
      </c>
      <c r="M90" s="126">
        <f>SUM(M9:M89)</f>
        <v>0</v>
      </c>
      <c r="N90" s="126">
        <f>SUM(N9:N89)</f>
        <v>0</v>
      </c>
      <c r="O90" s="127" t="s">
        <v>101</v>
      </c>
      <c r="P90" s="128">
        <f>D90+E90+F90+G90+H90+I90+J90+K90+L90</f>
        <v>373600495.26999998</v>
      </c>
    </row>
    <row r="91" spans="1:16">
      <c r="A91" s="2" t="s">
        <v>103</v>
      </c>
      <c r="B91" s="129"/>
      <c r="C91" s="129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>
      <c r="A92" t="s">
        <v>104</v>
      </c>
      <c r="B92" s="130"/>
      <c r="C92" s="130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>
      <c r="A93" t="s">
        <v>105</v>
      </c>
      <c r="B93" s="130"/>
      <c r="C93" s="41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>
      <c r="A94" t="s">
        <v>106</v>
      </c>
      <c r="B94" s="41"/>
      <c r="C94" s="41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>
      <c r="A95" t="s">
        <v>107</v>
      </c>
      <c r="B95" s="41"/>
      <c r="C95" s="41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>
      <c r="A96" t="s">
        <v>108</v>
      </c>
      <c r="B96" s="41"/>
      <c r="C96" s="41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>
      <c r="A97" t="s">
        <v>109</v>
      </c>
      <c r="B97" s="41"/>
      <c r="C97" s="41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idden="1">
      <c r="A98"/>
      <c r="B98" s="41"/>
      <c r="C98" s="41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hidden="1">
      <c r="A99"/>
      <c r="B99" s="41"/>
      <c r="C99" s="41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>
      <c r="A100"/>
      <c r="B100" s="41"/>
      <c r="C100" s="41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>
      <c r="A101"/>
      <c r="B101" s="41"/>
      <c r="C101" s="4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>
      <c r="A102" s="2" t="s">
        <v>110</v>
      </c>
      <c r="B102" s="65"/>
      <c r="C102"/>
      <c r="D102"/>
      <c r="E102"/>
      <c r="F102"/>
      <c r="G102"/>
      <c r="H102"/>
      <c r="I102" s="131"/>
      <c r="J102"/>
      <c r="K102" s="41"/>
      <c r="L102"/>
      <c r="M102"/>
      <c r="N102"/>
      <c r="O102"/>
      <c r="P102"/>
    </row>
    <row r="103" spans="1:16">
      <c r="A103" t="s">
        <v>111</v>
      </c>
      <c r="B103" s="41"/>
      <c r="C103"/>
      <c r="D103"/>
      <c r="E103"/>
      <c r="F103"/>
      <c r="G103"/>
      <c r="H103"/>
      <c r="I103"/>
      <c r="J103"/>
      <c r="K103" s="132"/>
      <c r="L103" s="41"/>
      <c r="M103"/>
      <c r="N103"/>
      <c r="O103"/>
      <c r="P103"/>
    </row>
    <row r="104" spans="1:16">
      <c r="A104"/>
      <c r="B104" s="41"/>
      <c r="C104" s="41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>
      <c r="L105" s="67"/>
    </row>
  </sheetData>
  <mergeCells count="5"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60" fitToWidth="0" fitToHeight="0" orientation="landscape" r:id="rId1"/>
  <rowBreaks count="1" manualBreakCount="1">
    <brk id="58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DF928-7984-4871-9BD4-DED8628C5965}">
  <dimension ref="A1:Z88"/>
  <sheetViews>
    <sheetView workbookViewId="0">
      <selection activeCell="B1" sqref="B1:B1048576"/>
    </sheetView>
  </sheetViews>
  <sheetFormatPr defaultColWidth="8" defaultRowHeight="15.95" customHeight="1"/>
  <cols>
    <col min="1" max="1" width="16.140625" style="138" customWidth="1"/>
    <col min="2" max="2" width="68.42578125" style="138" customWidth="1"/>
    <col min="3" max="3" width="16.7109375" style="138" hidden="1" customWidth="1"/>
    <col min="4" max="5" width="12.7109375" style="138" hidden="1" customWidth="1"/>
    <col min="6" max="6" width="13" style="138" hidden="1" customWidth="1"/>
    <col min="7" max="7" width="17" style="138" hidden="1" customWidth="1"/>
    <col min="8" max="8" width="14.42578125" style="138" hidden="1" customWidth="1"/>
    <col min="9" max="9" width="14.85546875" style="138" customWidth="1"/>
    <col min="10" max="10" width="14.42578125" style="138" hidden="1" customWidth="1"/>
    <col min="11" max="11" width="15.5703125" style="138" hidden="1" customWidth="1"/>
    <col min="12" max="12" width="14.28515625" style="138" hidden="1" customWidth="1"/>
    <col min="13" max="14" width="16" style="138" hidden="1" customWidth="1"/>
    <col min="15" max="15" width="12.5703125" style="138" customWidth="1"/>
    <col min="16" max="16384" width="8" style="138"/>
  </cols>
  <sheetData>
    <row r="1" spans="1:16" ht="15" customHeight="1">
      <c r="A1" s="185" t="s">
        <v>112</v>
      </c>
      <c r="B1" s="186"/>
      <c r="C1" s="134" t="s">
        <v>113</v>
      </c>
      <c r="D1" s="133" t="s">
        <v>114</v>
      </c>
      <c r="E1" s="133" t="s">
        <v>10</v>
      </c>
      <c r="F1" s="135" t="s">
        <v>11</v>
      </c>
      <c r="G1" s="133" t="s">
        <v>12</v>
      </c>
      <c r="H1" s="136" t="s">
        <v>13</v>
      </c>
      <c r="I1" s="136" t="s">
        <v>14</v>
      </c>
      <c r="J1" s="136" t="s">
        <v>15</v>
      </c>
      <c r="K1" s="136" t="s">
        <v>16</v>
      </c>
      <c r="L1" s="136" t="s">
        <v>115</v>
      </c>
      <c r="M1" s="135" t="s">
        <v>18</v>
      </c>
      <c r="N1" s="136" t="s">
        <v>19</v>
      </c>
      <c r="O1" s="137" t="s">
        <v>20</v>
      </c>
    </row>
    <row r="2" spans="1:16" ht="15" customHeight="1">
      <c r="A2" s="187" t="s">
        <v>116</v>
      </c>
      <c r="B2" s="187"/>
      <c r="C2" s="139">
        <v>0</v>
      </c>
      <c r="D2" s="139">
        <v>0</v>
      </c>
      <c r="E2" s="140">
        <v>0</v>
      </c>
      <c r="F2" s="139">
        <v>0</v>
      </c>
      <c r="G2" s="141">
        <v>0</v>
      </c>
      <c r="H2" s="141">
        <v>0</v>
      </c>
      <c r="I2" s="142">
        <v>61666446.229999997</v>
      </c>
      <c r="J2" s="141">
        <v>0</v>
      </c>
      <c r="K2" s="141">
        <v>0</v>
      </c>
      <c r="L2" s="140">
        <v>0</v>
      </c>
      <c r="M2" s="141">
        <v>0</v>
      </c>
      <c r="N2" s="141">
        <v>0</v>
      </c>
      <c r="O2" s="143">
        <v>61666446.229999997</v>
      </c>
    </row>
    <row r="3" spans="1:16" ht="15" customHeight="1">
      <c r="A3" s="144">
        <v>2.1</v>
      </c>
      <c r="B3" s="145" t="s">
        <v>117</v>
      </c>
      <c r="C3" s="146">
        <v>0</v>
      </c>
      <c r="D3" s="146">
        <v>0</v>
      </c>
      <c r="E3" s="147">
        <v>0</v>
      </c>
      <c r="F3" s="146">
        <v>0</v>
      </c>
      <c r="G3" s="148">
        <v>0</v>
      </c>
      <c r="H3" s="148">
        <v>0</v>
      </c>
      <c r="I3" s="149">
        <v>8937764.2699999996</v>
      </c>
      <c r="J3" s="148">
        <v>0</v>
      </c>
      <c r="K3" s="148">
        <v>0</v>
      </c>
      <c r="L3" s="147">
        <v>0</v>
      </c>
      <c r="M3" s="148">
        <v>0</v>
      </c>
      <c r="N3" s="148">
        <v>0</v>
      </c>
      <c r="O3" s="150">
        <v>8937764.2699999996</v>
      </c>
      <c r="P3" s="151"/>
    </row>
    <row r="4" spans="1:16" ht="15" customHeight="1">
      <c r="A4" s="152" t="s">
        <v>118</v>
      </c>
      <c r="B4" s="153" t="s">
        <v>119</v>
      </c>
      <c r="C4" s="154">
        <v>0</v>
      </c>
      <c r="D4" s="154">
        <v>0</v>
      </c>
      <c r="E4" s="155">
        <v>0</v>
      </c>
      <c r="F4" s="154">
        <v>0</v>
      </c>
      <c r="G4" s="156">
        <v>0</v>
      </c>
      <c r="H4" s="156">
        <v>0</v>
      </c>
      <c r="I4" s="177">
        <v>7373577</v>
      </c>
      <c r="J4" s="156">
        <v>0</v>
      </c>
      <c r="K4" s="156">
        <v>0</v>
      </c>
      <c r="L4" s="155">
        <v>0</v>
      </c>
      <c r="M4" s="156">
        <v>0</v>
      </c>
      <c r="N4" s="156">
        <v>0</v>
      </c>
      <c r="O4" s="158">
        <v>7373577</v>
      </c>
      <c r="P4" s="151"/>
    </row>
    <row r="5" spans="1:16" ht="15" customHeight="1">
      <c r="A5" s="159" t="s">
        <v>120</v>
      </c>
      <c r="B5" s="153" t="s">
        <v>121</v>
      </c>
      <c r="C5" s="154">
        <v>0</v>
      </c>
      <c r="D5" s="154">
        <v>0</v>
      </c>
      <c r="E5" s="155">
        <v>0</v>
      </c>
      <c r="F5" s="154">
        <v>0</v>
      </c>
      <c r="G5" s="156">
        <v>0</v>
      </c>
      <c r="H5" s="156">
        <v>0</v>
      </c>
      <c r="I5" s="157">
        <v>4750577</v>
      </c>
      <c r="J5" s="156">
        <v>0</v>
      </c>
      <c r="K5" s="156">
        <v>0</v>
      </c>
      <c r="L5" s="155">
        <v>0</v>
      </c>
      <c r="M5" s="156">
        <v>0</v>
      </c>
      <c r="N5" s="156">
        <v>0</v>
      </c>
      <c r="O5" s="158">
        <v>4750577</v>
      </c>
      <c r="P5" s="151"/>
    </row>
    <row r="6" spans="1:16" ht="15" customHeight="1">
      <c r="A6" s="159" t="s">
        <v>122</v>
      </c>
      <c r="B6" s="153" t="s">
        <v>123</v>
      </c>
      <c r="C6" s="154">
        <v>0</v>
      </c>
      <c r="D6" s="154">
        <v>0</v>
      </c>
      <c r="E6" s="155">
        <v>0</v>
      </c>
      <c r="F6" s="154">
        <v>0</v>
      </c>
      <c r="G6" s="156">
        <v>0</v>
      </c>
      <c r="H6" s="156">
        <v>0</v>
      </c>
      <c r="I6" s="157">
        <v>2623000</v>
      </c>
      <c r="J6" s="156">
        <v>0</v>
      </c>
      <c r="K6" s="156">
        <v>0</v>
      </c>
      <c r="L6" s="155">
        <v>0</v>
      </c>
      <c r="M6" s="156">
        <v>0</v>
      </c>
      <c r="N6" s="156">
        <v>0</v>
      </c>
      <c r="O6" s="158">
        <v>2623000</v>
      </c>
      <c r="P6" s="151"/>
    </row>
    <row r="7" spans="1:16" ht="15" customHeight="1">
      <c r="A7" s="159" t="s">
        <v>124</v>
      </c>
      <c r="B7" s="153" t="s">
        <v>125</v>
      </c>
      <c r="C7" s="154">
        <v>0</v>
      </c>
      <c r="D7" s="154">
        <v>0</v>
      </c>
      <c r="E7" s="155">
        <v>0</v>
      </c>
      <c r="F7" s="154">
        <v>0</v>
      </c>
      <c r="G7" s="156">
        <v>0</v>
      </c>
      <c r="H7" s="156">
        <v>0</v>
      </c>
      <c r="I7" s="156">
        <v>0</v>
      </c>
      <c r="J7" s="156">
        <v>0</v>
      </c>
      <c r="K7" s="156">
        <v>0</v>
      </c>
      <c r="L7" s="155">
        <v>0</v>
      </c>
      <c r="M7" s="156">
        <v>0</v>
      </c>
      <c r="N7" s="156">
        <v>0</v>
      </c>
      <c r="O7" s="154">
        <v>0</v>
      </c>
      <c r="P7" s="151"/>
    </row>
    <row r="8" spans="1:16" ht="15" customHeight="1">
      <c r="A8" s="152" t="s">
        <v>126</v>
      </c>
      <c r="B8" s="153" t="s">
        <v>127</v>
      </c>
      <c r="C8" s="154">
        <v>0</v>
      </c>
      <c r="D8" s="154">
        <v>0</v>
      </c>
      <c r="E8" s="155">
        <v>0</v>
      </c>
      <c r="F8" s="154">
        <v>0</v>
      </c>
      <c r="G8" s="156">
        <v>0</v>
      </c>
      <c r="H8" s="156">
        <v>0</v>
      </c>
      <c r="I8" s="177">
        <v>446000</v>
      </c>
      <c r="J8" s="156">
        <v>0</v>
      </c>
      <c r="K8" s="156">
        <v>0</v>
      </c>
      <c r="L8" s="155">
        <v>0</v>
      </c>
      <c r="M8" s="156">
        <v>0</v>
      </c>
      <c r="N8" s="156">
        <v>0</v>
      </c>
      <c r="O8" s="158">
        <v>446000</v>
      </c>
      <c r="P8" s="151"/>
    </row>
    <row r="9" spans="1:16" ht="15" customHeight="1">
      <c r="A9" s="159" t="s">
        <v>128</v>
      </c>
      <c r="B9" s="153" t="s">
        <v>129</v>
      </c>
      <c r="C9" s="154">
        <v>0</v>
      </c>
      <c r="D9" s="154">
        <v>0</v>
      </c>
      <c r="E9" s="155">
        <v>0</v>
      </c>
      <c r="F9" s="154">
        <v>0</v>
      </c>
      <c r="G9" s="156">
        <v>0</v>
      </c>
      <c r="H9" s="156">
        <v>0</v>
      </c>
      <c r="I9" s="157">
        <v>446000</v>
      </c>
      <c r="J9" s="156">
        <v>0</v>
      </c>
      <c r="K9" s="156">
        <v>0</v>
      </c>
      <c r="L9" s="155">
        <v>0</v>
      </c>
      <c r="M9" s="156">
        <v>0</v>
      </c>
      <c r="N9" s="156">
        <v>0</v>
      </c>
      <c r="O9" s="158">
        <v>446000</v>
      </c>
      <c r="P9" s="151"/>
    </row>
    <row r="10" spans="1:16" ht="15" customHeight="1">
      <c r="A10" s="152" t="s">
        <v>130</v>
      </c>
      <c r="B10" s="153" t="s">
        <v>131</v>
      </c>
      <c r="C10" s="154">
        <v>0</v>
      </c>
      <c r="D10" s="154">
        <v>0</v>
      </c>
      <c r="E10" s="155">
        <v>0</v>
      </c>
      <c r="F10" s="154">
        <v>0</v>
      </c>
      <c r="G10" s="156">
        <v>0</v>
      </c>
      <c r="H10" s="156">
        <v>0</v>
      </c>
      <c r="I10" s="177">
        <v>1118187.27</v>
      </c>
      <c r="J10" s="156">
        <v>0</v>
      </c>
      <c r="K10" s="156">
        <v>0</v>
      </c>
      <c r="L10" s="155">
        <v>0</v>
      </c>
      <c r="M10" s="156">
        <v>0</v>
      </c>
      <c r="N10" s="156">
        <v>0</v>
      </c>
      <c r="O10" s="158">
        <v>1118187.27</v>
      </c>
      <c r="P10" s="151"/>
    </row>
    <row r="11" spans="1:16" ht="15" customHeight="1">
      <c r="A11" s="159" t="s">
        <v>132</v>
      </c>
      <c r="B11" s="153" t="s">
        <v>133</v>
      </c>
      <c r="C11" s="154">
        <v>0</v>
      </c>
      <c r="D11" s="154">
        <v>0</v>
      </c>
      <c r="E11" s="155">
        <v>0</v>
      </c>
      <c r="F11" s="154">
        <v>0</v>
      </c>
      <c r="G11" s="156">
        <v>0</v>
      </c>
      <c r="H11" s="156">
        <v>0</v>
      </c>
      <c r="I11" s="157">
        <v>520555.04</v>
      </c>
      <c r="J11" s="156">
        <v>0</v>
      </c>
      <c r="K11" s="156">
        <v>0</v>
      </c>
      <c r="L11" s="155">
        <v>0</v>
      </c>
      <c r="M11" s="156">
        <v>0</v>
      </c>
      <c r="N11" s="156">
        <v>0</v>
      </c>
      <c r="O11" s="158">
        <v>520555.04</v>
      </c>
      <c r="P11" s="151"/>
    </row>
    <row r="12" spans="1:16" ht="15" customHeight="1">
      <c r="A12" s="159" t="s">
        <v>134</v>
      </c>
      <c r="B12" s="153" t="s">
        <v>135</v>
      </c>
      <c r="C12" s="154">
        <v>0</v>
      </c>
      <c r="D12" s="154">
        <v>0</v>
      </c>
      <c r="E12" s="155">
        <v>0</v>
      </c>
      <c r="F12" s="154">
        <v>0</v>
      </c>
      <c r="G12" s="156">
        <v>0</v>
      </c>
      <c r="H12" s="156">
        <v>0</v>
      </c>
      <c r="I12" s="157">
        <v>523523.98</v>
      </c>
      <c r="J12" s="156">
        <v>0</v>
      </c>
      <c r="K12" s="156">
        <v>0</v>
      </c>
      <c r="L12" s="155">
        <v>0</v>
      </c>
      <c r="M12" s="156">
        <v>0</v>
      </c>
      <c r="N12" s="156">
        <v>0</v>
      </c>
      <c r="O12" s="158">
        <v>523523.98</v>
      </c>
      <c r="P12" s="151"/>
    </row>
    <row r="13" spans="1:16" ht="15" customHeight="1">
      <c r="A13" s="159" t="s">
        <v>136</v>
      </c>
      <c r="B13" s="153" t="s">
        <v>137</v>
      </c>
      <c r="C13" s="154">
        <v>0</v>
      </c>
      <c r="D13" s="154">
        <v>0</v>
      </c>
      <c r="E13" s="155">
        <v>0</v>
      </c>
      <c r="F13" s="154">
        <v>0</v>
      </c>
      <c r="G13" s="156">
        <v>0</v>
      </c>
      <c r="H13" s="156">
        <v>0</v>
      </c>
      <c r="I13" s="157">
        <v>74108.25</v>
      </c>
      <c r="J13" s="156">
        <v>0</v>
      </c>
      <c r="K13" s="156">
        <v>0</v>
      </c>
      <c r="L13" s="155">
        <v>0</v>
      </c>
      <c r="M13" s="156">
        <v>0</v>
      </c>
      <c r="N13" s="156">
        <v>0</v>
      </c>
      <c r="O13" s="158">
        <v>74108.25</v>
      </c>
      <c r="P13" s="151"/>
    </row>
    <row r="14" spans="1:16" ht="15" customHeight="1">
      <c r="A14" s="144">
        <v>2.2000000000000002</v>
      </c>
      <c r="B14" s="145" t="s">
        <v>138</v>
      </c>
      <c r="C14" s="146">
        <v>0</v>
      </c>
      <c r="D14" s="146">
        <v>0</v>
      </c>
      <c r="E14" s="147">
        <v>0</v>
      </c>
      <c r="F14" s="146">
        <v>0</v>
      </c>
      <c r="G14" s="148">
        <v>0</v>
      </c>
      <c r="H14" s="148">
        <v>0</v>
      </c>
      <c r="I14" s="149">
        <v>52386503.270000003</v>
      </c>
      <c r="J14" s="148">
        <v>0</v>
      </c>
      <c r="K14" s="148">
        <v>0</v>
      </c>
      <c r="L14" s="147">
        <v>0</v>
      </c>
      <c r="M14" s="148">
        <v>0</v>
      </c>
      <c r="N14" s="148">
        <v>0</v>
      </c>
      <c r="O14" s="150">
        <v>52386503.270000003</v>
      </c>
      <c r="P14" s="151"/>
    </row>
    <row r="15" spans="1:16" ht="15" customHeight="1">
      <c r="A15" s="152" t="s">
        <v>139</v>
      </c>
      <c r="B15" s="153" t="s">
        <v>140</v>
      </c>
      <c r="C15" s="154">
        <v>0</v>
      </c>
      <c r="D15" s="154">
        <v>0</v>
      </c>
      <c r="E15" s="155">
        <v>0</v>
      </c>
      <c r="F15" s="154">
        <v>0</v>
      </c>
      <c r="G15" s="156">
        <v>0</v>
      </c>
      <c r="H15" s="156">
        <v>0</v>
      </c>
      <c r="I15" s="177">
        <v>1234163.5</v>
      </c>
      <c r="J15" s="156">
        <v>0</v>
      </c>
      <c r="K15" s="156">
        <v>0</v>
      </c>
      <c r="L15" s="155">
        <v>0</v>
      </c>
      <c r="M15" s="156">
        <v>0</v>
      </c>
      <c r="N15" s="156">
        <v>0</v>
      </c>
      <c r="O15" s="158">
        <v>1234163.5</v>
      </c>
      <c r="P15" s="151"/>
    </row>
    <row r="16" spans="1:16" ht="15" customHeight="1">
      <c r="A16" s="159" t="s">
        <v>141</v>
      </c>
      <c r="B16" s="153" t="s">
        <v>142</v>
      </c>
      <c r="C16" s="154">
        <v>0</v>
      </c>
      <c r="D16" s="154">
        <v>0</v>
      </c>
      <c r="E16" s="155">
        <v>0</v>
      </c>
      <c r="F16" s="154">
        <v>0</v>
      </c>
      <c r="G16" s="156">
        <v>0</v>
      </c>
      <c r="H16" s="156">
        <v>0</v>
      </c>
      <c r="I16" s="157">
        <v>427636.47</v>
      </c>
      <c r="J16" s="156">
        <v>0</v>
      </c>
      <c r="K16" s="156">
        <v>0</v>
      </c>
      <c r="L16" s="155">
        <v>0</v>
      </c>
      <c r="M16" s="156">
        <v>0</v>
      </c>
      <c r="N16" s="156">
        <v>0</v>
      </c>
      <c r="O16" s="158">
        <v>427636.47</v>
      </c>
      <c r="P16" s="151"/>
    </row>
    <row r="17" spans="1:16" ht="15" customHeight="1">
      <c r="A17" s="159" t="s">
        <v>143</v>
      </c>
      <c r="B17" s="153" t="s">
        <v>144</v>
      </c>
      <c r="C17" s="154">
        <v>0</v>
      </c>
      <c r="D17" s="154">
        <v>0</v>
      </c>
      <c r="E17" s="155">
        <v>0</v>
      </c>
      <c r="F17" s="154">
        <v>0</v>
      </c>
      <c r="G17" s="156">
        <v>0</v>
      </c>
      <c r="H17" s="156">
        <v>0</v>
      </c>
      <c r="I17" s="157">
        <v>724242.31</v>
      </c>
      <c r="J17" s="156">
        <v>0</v>
      </c>
      <c r="K17" s="156">
        <v>0</v>
      </c>
      <c r="L17" s="155">
        <v>0</v>
      </c>
      <c r="M17" s="156">
        <v>0</v>
      </c>
      <c r="N17" s="156">
        <v>0</v>
      </c>
      <c r="O17" s="158">
        <v>724242.31</v>
      </c>
      <c r="P17" s="151"/>
    </row>
    <row r="18" spans="1:16" ht="15" customHeight="1">
      <c r="A18" s="159" t="s">
        <v>145</v>
      </c>
      <c r="B18" s="153" t="s">
        <v>146</v>
      </c>
      <c r="C18" s="154">
        <v>0</v>
      </c>
      <c r="D18" s="154">
        <v>0</v>
      </c>
      <c r="E18" s="155">
        <v>0</v>
      </c>
      <c r="F18" s="154">
        <v>0</v>
      </c>
      <c r="G18" s="156">
        <v>0</v>
      </c>
      <c r="H18" s="156">
        <v>0</v>
      </c>
      <c r="I18" s="157">
        <v>81761.72</v>
      </c>
      <c r="J18" s="156">
        <v>0</v>
      </c>
      <c r="K18" s="156">
        <v>0</v>
      </c>
      <c r="L18" s="155">
        <v>0</v>
      </c>
      <c r="M18" s="156">
        <v>0</v>
      </c>
      <c r="N18" s="156">
        <v>0</v>
      </c>
      <c r="O18" s="158">
        <v>81761.72</v>
      </c>
      <c r="P18" s="151"/>
    </row>
    <row r="19" spans="1:16" ht="15" customHeight="1">
      <c r="A19" s="159" t="s">
        <v>147</v>
      </c>
      <c r="B19" s="153" t="s">
        <v>148</v>
      </c>
      <c r="C19" s="154">
        <v>0</v>
      </c>
      <c r="D19" s="154">
        <v>0</v>
      </c>
      <c r="E19" s="155">
        <v>0</v>
      </c>
      <c r="F19" s="154">
        <v>0</v>
      </c>
      <c r="G19" s="156">
        <v>0</v>
      </c>
      <c r="H19" s="156">
        <v>0</v>
      </c>
      <c r="I19" s="156">
        <v>523</v>
      </c>
      <c r="J19" s="156">
        <v>0</v>
      </c>
      <c r="K19" s="156">
        <v>0</v>
      </c>
      <c r="L19" s="155">
        <v>0</v>
      </c>
      <c r="M19" s="156">
        <v>0</v>
      </c>
      <c r="N19" s="156">
        <v>0</v>
      </c>
      <c r="O19" s="154">
        <v>523</v>
      </c>
      <c r="P19" s="151"/>
    </row>
    <row r="20" spans="1:16" ht="15" customHeight="1">
      <c r="A20" s="152" t="s">
        <v>149</v>
      </c>
      <c r="B20" s="153" t="s">
        <v>150</v>
      </c>
      <c r="C20" s="154">
        <v>0</v>
      </c>
      <c r="D20" s="154">
        <v>0</v>
      </c>
      <c r="E20" s="155">
        <v>0</v>
      </c>
      <c r="F20" s="154">
        <v>0</v>
      </c>
      <c r="G20" s="156">
        <v>0</v>
      </c>
      <c r="H20" s="156">
        <v>0</v>
      </c>
      <c r="I20" s="177">
        <v>49112095.600000001</v>
      </c>
      <c r="J20" s="156">
        <v>0</v>
      </c>
      <c r="K20" s="156">
        <v>0</v>
      </c>
      <c r="L20" s="155">
        <v>0</v>
      </c>
      <c r="M20" s="156">
        <v>0</v>
      </c>
      <c r="N20" s="156">
        <v>0</v>
      </c>
      <c r="O20" s="158">
        <v>49112095.600000001</v>
      </c>
      <c r="P20" s="151"/>
    </row>
    <row r="21" spans="1:16" ht="15" customHeight="1">
      <c r="A21" s="159" t="s">
        <v>151</v>
      </c>
      <c r="B21" s="153" t="s">
        <v>152</v>
      </c>
      <c r="C21" s="154">
        <v>0</v>
      </c>
      <c r="D21" s="154">
        <v>0</v>
      </c>
      <c r="E21" s="155">
        <v>0</v>
      </c>
      <c r="F21" s="154">
        <v>0</v>
      </c>
      <c r="G21" s="156">
        <v>0</v>
      </c>
      <c r="H21" s="156">
        <v>0</v>
      </c>
      <c r="I21" s="157">
        <v>49029000</v>
      </c>
      <c r="J21" s="156">
        <v>0</v>
      </c>
      <c r="K21" s="156">
        <v>0</v>
      </c>
      <c r="L21" s="155">
        <v>0</v>
      </c>
      <c r="M21" s="156">
        <v>0</v>
      </c>
      <c r="N21" s="156">
        <v>0</v>
      </c>
      <c r="O21" s="158">
        <v>49029000</v>
      </c>
      <c r="P21" s="151"/>
    </row>
    <row r="22" spans="1:16" ht="15" customHeight="1">
      <c r="A22" s="159" t="s">
        <v>153</v>
      </c>
      <c r="B22" s="153" t="s">
        <v>154</v>
      </c>
      <c r="C22" s="154">
        <v>0</v>
      </c>
      <c r="D22" s="154">
        <v>0</v>
      </c>
      <c r="E22" s="155">
        <v>0</v>
      </c>
      <c r="F22" s="154">
        <v>0</v>
      </c>
      <c r="G22" s="156">
        <v>0</v>
      </c>
      <c r="H22" s="156">
        <v>0</v>
      </c>
      <c r="I22" s="157">
        <v>83095.600000000006</v>
      </c>
      <c r="J22" s="156">
        <v>0</v>
      </c>
      <c r="K22" s="156">
        <v>0</v>
      </c>
      <c r="L22" s="155">
        <v>0</v>
      </c>
      <c r="M22" s="156">
        <v>0</v>
      </c>
      <c r="N22" s="156">
        <v>0</v>
      </c>
      <c r="O22" s="158">
        <v>83095.600000000006</v>
      </c>
      <c r="P22" s="151"/>
    </row>
    <row r="23" spans="1:16" ht="15" customHeight="1">
      <c r="A23" s="152" t="s">
        <v>155</v>
      </c>
      <c r="B23" s="153" t="s">
        <v>156</v>
      </c>
      <c r="C23" s="154">
        <v>0</v>
      </c>
      <c r="D23" s="154">
        <v>0</v>
      </c>
      <c r="E23" s="155">
        <v>0</v>
      </c>
      <c r="F23" s="154">
        <v>0</v>
      </c>
      <c r="G23" s="156">
        <v>0</v>
      </c>
      <c r="H23" s="156">
        <v>0</v>
      </c>
      <c r="I23" s="157">
        <v>181287.5</v>
      </c>
      <c r="J23" s="156">
        <v>0</v>
      </c>
      <c r="K23" s="156">
        <v>0</v>
      </c>
      <c r="L23" s="155">
        <v>0</v>
      </c>
      <c r="M23" s="156">
        <v>0</v>
      </c>
      <c r="N23" s="156">
        <v>0</v>
      </c>
      <c r="O23" s="158">
        <v>181287.5</v>
      </c>
      <c r="P23" s="151"/>
    </row>
    <row r="24" spans="1:16" ht="15" customHeight="1">
      <c r="A24" s="159" t="s">
        <v>157</v>
      </c>
      <c r="B24" s="153" t="s">
        <v>158</v>
      </c>
      <c r="C24" s="154">
        <v>0</v>
      </c>
      <c r="D24" s="154">
        <v>0</v>
      </c>
      <c r="E24" s="155">
        <v>0</v>
      </c>
      <c r="F24" s="154">
        <v>0</v>
      </c>
      <c r="G24" s="156">
        <v>0</v>
      </c>
      <c r="H24" s="156">
        <v>0</v>
      </c>
      <c r="I24" s="157">
        <v>181287.5</v>
      </c>
      <c r="J24" s="156">
        <v>0</v>
      </c>
      <c r="K24" s="156">
        <v>0</v>
      </c>
      <c r="L24" s="155">
        <v>0</v>
      </c>
      <c r="M24" s="156">
        <v>0</v>
      </c>
      <c r="N24" s="156">
        <v>0</v>
      </c>
      <c r="O24" s="158">
        <v>181287.5</v>
      </c>
      <c r="P24" s="151"/>
    </row>
    <row r="25" spans="1:16" ht="15" customHeight="1">
      <c r="A25" s="152" t="s">
        <v>159</v>
      </c>
      <c r="B25" s="153" t="s">
        <v>160</v>
      </c>
      <c r="C25" s="154">
        <v>0</v>
      </c>
      <c r="D25" s="154">
        <v>0</v>
      </c>
      <c r="E25" s="155">
        <v>0</v>
      </c>
      <c r="F25" s="154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5">
        <v>0</v>
      </c>
      <c r="M25" s="156">
        <v>0</v>
      </c>
      <c r="N25" s="156">
        <v>0</v>
      </c>
      <c r="O25" s="154">
        <v>0</v>
      </c>
      <c r="P25" s="151"/>
    </row>
    <row r="26" spans="1:16" ht="15" customHeight="1">
      <c r="A26" s="159" t="s">
        <v>161</v>
      </c>
      <c r="B26" s="153" t="s">
        <v>162</v>
      </c>
      <c r="C26" s="154">
        <v>0</v>
      </c>
      <c r="D26" s="154">
        <v>0</v>
      </c>
      <c r="E26" s="155">
        <v>0</v>
      </c>
      <c r="F26" s="154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5">
        <v>0</v>
      </c>
      <c r="M26" s="156">
        <v>0</v>
      </c>
      <c r="N26" s="156">
        <v>0</v>
      </c>
      <c r="O26" s="154">
        <v>0</v>
      </c>
      <c r="P26" s="151"/>
    </row>
    <row r="27" spans="1:16" ht="15" customHeight="1">
      <c r="A27" s="152" t="s">
        <v>163</v>
      </c>
      <c r="B27" s="153" t="s">
        <v>164</v>
      </c>
      <c r="C27" s="154">
        <v>0</v>
      </c>
      <c r="D27" s="154">
        <v>0</v>
      </c>
      <c r="E27" s="155">
        <v>0</v>
      </c>
      <c r="F27" s="154">
        <v>0</v>
      </c>
      <c r="G27" s="156">
        <v>0</v>
      </c>
      <c r="H27" s="156">
        <v>0</v>
      </c>
      <c r="I27" s="157">
        <v>413729.83</v>
      </c>
      <c r="J27" s="156">
        <v>0</v>
      </c>
      <c r="K27" s="156">
        <v>0</v>
      </c>
      <c r="L27" s="155">
        <v>0</v>
      </c>
      <c r="M27" s="156">
        <v>0</v>
      </c>
      <c r="N27" s="156">
        <v>0</v>
      </c>
      <c r="O27" s="158">
        <v>413729.83</v>
      </c>
      <c r="P27" s="151"/>
    </row>
    <row r="28" spans="1:16" ht="15" customHeight="1">
      <c r="A28" s="159" t="s">
        <v>165</v>
      </c>
      <c r="B28" s="153" t="s">
        <v>166</v>
      </c>
      <c r="C28" s="154">
        <v>0</v>
      </c>
      <c r="D28" s="154">
        <v>0</v>
      </c>
      <c r="E28" s="155">
        <v>0</v>
      </c>
      <c r="F28" s="154">
        <v>0</v>
      </c>
      <c r="G28" s="156">
        <v>0</v>
      </c>
      <c r="H28" s="156">
        <v>0</v>
      </c>
      <c r="I28" s="157">
        <v>413729.83</v>
      </c>
      <c r="J28" s="156">
        <v>0</v>
      </c>
      <c r="K28" s="156">
        <v>0</v>
      </c>
      <c r="L28" s="155">
        <v>0</v>
      </c>
      <c r="M28" s="156">
        <v>0</v>
      </c>
      <c r="N28" s="156">
        <v>0</v>
      </c>
      <c r="O28" s="158">
        <v>413729.83</v>
      </c>
      <c r="P28" s="151"/>
    </row>
    <row r="29" spans="1:16" ht="15" customHeight="1">
      <c r="A29" s="159" t="s">
        <v>167</v>
      </c>
      <c r="B29" s="153" t="s">
        <v>168</v>
      </c>
      <c r="C29" s="154">
        <v>0</v>
      </c>
      <c r="D29" s="154">
        <v>0</v>
      </c>
      <c r="E29" s="155">
        <v>0</v>
      </c>
      <c r="F29" s="154">
        <v>0</v>
      </c>
      <c r="G29" s="156">
        <v>0</v>
      </c>
      <c r="H29" s="156">
        <v>0</v>
      </c>
      <c r="I29" s="156">
        <v>0</v>
      </c>
      <c r="J29" s="156">
        <v>0</v>
      </c>
      <c r="K29" s="156">
        <v>0</v>
      </c>
      <c r="L29" s="155">
        <v>0</v>
      </c>
      <c r="M29" s="156">
        <v>0</v>
      </c>
      <c r="N29" s="156">
        <v>0</v>
      </c>
      <c r="O29" s="154">
        <v>0</v>
      </c>
      <c r="P29" s="151"/>
    </row>
    <row r="30" spans="1:16" ht="15" customHeight="1">
      <c r="A30" s="152" t="s">
        <v>169</v>
      </c>
      <c r="B30" s="153" t="s">
        <v>170</v>
      </c>
      <c r="C30" s="154">
        <v>0</v>
      </c>
      <c r="D30" s="154">
        <v>0</v>
      </c>
      <c r="E30" s="155">
        <v>0</v>
      </c>
      <c r="F30" s="154">
        <v>0</v>
      </c>
      <c r="G30" s="156">
        <v>0</v>
      </c>
      <c r="H30" s="156">
        <v>0</v>
      </c>
      <c r="I30" s="157">
        <v>704172.94</v>
      </c>
      <c r="J30" s="156">
        <v>0</v>
      </c>
      <c r="K30" s="156">
        <v>0</v>
      </c>
      <c r="L30" s="155">
        <v>0</v>
      </c>
      <c r="M30" s="156">
        <v>0</v>
      </c>
      <c r="N30" s="156">
        <v>0</v>
      </c>
      <c r="O30" s="158">
        <v>704172.94</v>
      </c>
      <c r="P30" s="151"/>
    </row>
    <row r="31" spans="1:16" ht="15" customHeight="1">
      <c r="A31" s="159" t="s">
        <v>171</v>
      </c>
      <c r="B31" s="153" t="s">
        <v>172</v>
      </c>
      <c r="C31" s="154">
        <v>0</v>
      </c>
      <c r="D31" s="154">
        <v>0</v>
      </c>
      <c r="E31" s="155">
        <v>0</v>
      </c>
      <c r="F31" s="154">
        <v>0</v>
      </c>
      <c r="G31" s="156">
        <v>0</v>
      </c>
      <c r="H31" s="156">
        <v>0</v>
      </c>
      <c r="I31" s="156">
        <v>0</v>
      </c>
      <c r="J31" s="156">
        <v>0</v>
      </c>
      <c r="K31" s="156">
        <v>0</v>
      </c>
      <c r="L31" s="155">
        <v>0</v>
      </c>
      <c r="M31" s="156">
        <v>0</v>
      </c>
      <c r="N31" s="156">
        <v>0</v>
      </c>
      <c r="O31" s="154">
        <v>0</v>
      </c>
      <c r="P31" s="151"/>
    </row>
    <row r="32" spans="1:16" ht="15" customHeight="1">
      <c r="A32" s="159" t="s">
        <v>173</v>
      </c>
      <c r="B32" s="153" t="s">
        <v>174</v>
      </c>
      <c r="C32" s="154">
        <v>0</v>
      </c>
      <c r="D32" s="154">
        <v>0</v>
      </c>
      <c r="E32" s="155">
        <v>0</v>
      </c>
      <c r="F32" s="154">
        <v>0</v>
      </c>
      <c r="G32" s="156">
        <v>0</v>
      </c>
      <c r="H32" s="156">
        <v>0</v>
      </c>
      <c r="I32" s="157">
        <v>704172.94</v>
      </c>
      <c r="J32" s="156">
        <v>0</v>
      </c>
      <c r="K32" s="156">
        <v>0</v>
      </c>
      <c r="L32" s="155">
        <v>0</v>
      </c>
      <c r="M32" s="156">
        <v>0</v>
      </c>
      <c r="N32" s="156">
        <v>0</v>
      </c>
      <c r="O32" s="158">
        <v>704172.94</v>
      </c>
      <c r="P32" s="151"/>
    </row>
    <row r="33" spans="1:16" ht="15" customHeight="1">
      <c r="A33" s="152" t="s">
        <v>175</v>
      </c>
      <c r="B33" s="153" t="s">
        <v>176</v>
      </c>
      <c r="C33" s="154">
        <v>0</v>
      </c>
      <c r="D33" s="154">
        <v>0</v>
      </c>
      <c r="E33" s="155">
        <v>0</v>
      </c>
      <c r="F33" s="154">
        <v>0</v>
      </c>
      <c r="G33" s="156">
        <v>0</v>
      </c>
      <c r="H33" s="156">
        <v>0</v>
      </c>
      <c r="I33" s="157">
        <v>43628.57</v>
      </c>
      <c r="J33" s="156">
        <v>0</v>
      </c>
      <c r="K33" s="156">
        <v>0</v>
      </c>
      <c r="L33" s="155">
        <v>0</v>
      </c>
      <c r="M33" s="156">
        <v>0</v>
      </c>
      <c r="N33" s="156">
        <v>0</v>
      </c>
      <c r="O33" s="158">
        <v>43628.57</v>
      </c>
      <c r="P33" s="151"/>
    </row>
    <row r="34" spans="1:16" ht="15" customHeight="1">
      <c r="A34" s="159" t="s">
        <v>177</v>
      </c>
      <c r="B34" s="153" t="s">
        <v>178</v>
      </c>
      <c r="C34" s="154">
        <v>0</v>
      </c>
      <c r="D34" s="154">
        <v>0</v>
      </c>
      <c r="E34" s="155">
        <v>0</v>
      </c>
      <c r="F34" s="154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0</v>
      </c>
      <c r="L34" s="155">
        <v>0</v>
      </c>
      <c r="M34" s="156">
        <v>0</v>
      </c>
      <c r="N34" s="156">
        <v>0</v>
      </c>
      <c r="O34" s="154">
        <v>0</v>
      </c>
      <c r="P34" s="151"/>
    </row>
    <row r="35" spans="1:16" ht="15" customHeight="1">
      <c r="A35" s="159" t="s">
        <v>179</v>
      </c>
      <c r="B35" s="153" t="s">
        <v>180</v>
      </c>
      <c r="C35" s="154">
        <v>0</v>
      </c>
      <c r="D35" s="154">
        <v>0</v>
      </c>
      <c r="E35" s="155">
        <v>0</v>
      </c>
      <c r="F35" s="154">
        <v>0</v>
      </c>
      <c r="G35" s="156">
        <v>0</v>
      </c>
      <c r="H35" s="156">
        <v>0</v>
      </c>
      <c r="I35" s="157">
        <v>43628.57</v>
      </c>
      <c r="J35" s="156">
        <v>0</v>
      </c>
      <c r="K35" s="156">
        <v>0</v>
      </c>
      <c r="L35" s="155">
        <v>0</v>
      </c>
      <c r="M35" s="156">
        <v>0</v>
      </c>
      <c r="N35" s="156">
        <v>0</v>
      </c>
      <c r="O35" s="158">
        <v>43628.57</v>
      </c>
      <c r="P35" s="151"/>
    </row>
    <row r="36" spans="1:16" ht="15" customHeight="1">
      <c r="A36" s="152" t="s">
        <v>181</v>
      </c>
      <c r="B36" s="153" t="s">
        <v>182</v>
      </c>
      <c r="C36" s="154">
        <v>0</v>
      </c>
      <c r="D36" s="154">
        <v>0</v>
      </c>
      <c r="E36" s="155">
        <v>0</v>
      </c>
      <c r="F36" s="154">
        <v>0</v>
      </c>
      <c r="G36" s="156">
        <v>0</v>
      </c>
      <c r="H36" s="156">
        <v>0</v>
      </c>
      <c r="I36" s="157">
        <v>12435.33</v>
      </c>
      <c r="J36" s="156">
        <v>0</v>
      </c>
      <c r="K36" s="156">
        <v>0</v>
      </c>
      <c r="L36" s="155">
        <v>0</v>
      </c>
      <c r="M36" s="156">
        <v>0</v>
      </c>
      <c r="N36" s="156">
        <v>0</v>
      </c>
      <c r="O36" s="158">
        <v>12435.33</v>
      </c>
      <c r="P36" s="151"/>
    </row>
    <row r="37" spans="1:16" ht="15" customHeight="1">
      <c r="A37" s="159" t="s">
        <v>183</v>
      </c>
      <c r="B37" s="153" t="s">
        <v>184</v>
      </c>
      <c r="C37" s="154">
        <v>0</v>
      </c>
      <c r="D37" s="154">
        <v>0</v>
      </c>
      <c r="E37" s="155">
        <v>0</v>
      </c>
      <c r="F37" s="154">
        <v>0</v>
      </c>
      <c r="G37" s="156">
        <v>0</v>
      </c>
      <c r="H37" s="156">
        <v>0</v>
      </c>
      <c r="I37" s="156">
        <v>0</v>
      </c>
      <c r="J37" s="156">
        <v>0</v>
      </c>
      <c r="K37" s="156">
        <v>0</v>
      </c>
      <c r="L37" s="155">
        <v>0</v>
      </c>
      <c r="M37" s="156">
        <v>0</v>
      </c>
      <c r="N37" s="156">
        <v>0</v>
      </c>
      <c r="O37" s="154">
        <v>0</v>
      </c>
      <c r="P37" s="151"/>
    </row>
    <row r="38" spans="1:16" ht="15" customHeight="1">
      <c r="A38" s="159" t="s">
        <v>185</v>
      </c>
      <c r="B38" s="153" t="s">
        <v>186</v>
      </c>
      <c r="C38" s="154">
        <v>0</v>
      </c>
      <c r="D38" s="154">
        <v>0</v>
      </c>
      <c r="E38" s="155">
        <v>0</v>
      </c>
      <c r="F38" s="154">
        <v>0</v>
      </c>
      <c r="G38" s="156">
        <v>0</v>
      </c>
      <c r="H38" s="156">
        <v>0</v>
      </c>
      <c r="I38" s="157">
        <v>11800</v>
      </c>
      <c r="J38" s="156">
        <v>0</v>
      </c>
      <c r="K38" s="156">
        <v>0</v>
      </c>
      <c r="L38" s="155">
        <v>0</v>
      </c>
      <c r="M38" s="156">
        <v>0</v>
      </c>
      <c r="N38" s="156">
        <v>0</v>
      </c>
      <c r="O38" s="158">
        <v>11800</v>
      </c>
      <c r="P38" s="151"/>
    </row>
    <row r="39" spans="1:16" ht="15" customHeight="1">
      <c r="A39" s="159" t="s">
        <v>187</v>
      </c>
      <c r="B39" s="153" t="s">
        <v>188</v>
      </c>
      <c r="C39" s="154">
        <v>0</v>
      </c>
      <c r="D39" s="154">
        <v>0</v>
      </c>
      <c r="E39" s="155">
        <v>0</v>
      </c>
      <c r="F39" s="154">
        <v>0</v>
      </c>
      <c r="G39" s="156">
        <v>0</v>
      </c>
      <c r="H39" s="156">
        <v>0</v>
      </c>
      <c r="I39" s="156">
        <v>635.33000000000004</v>
      </c>
      <c r="J39" s="156">
        <v>0</v>
      </c>
      <c r="K39" s="156">
        <v>0</v>
      </c>
      <c r="L39" s="155">
        <v>0</v>
      </c>
      <c r="M39" s="156">
        <v>0</v>
      </c>
      <c r="N39" s="156">
        <v>0</v>
      </c>
      <c r="O39" s="154">
        <v>635.33000000000004</v>
      </c>
      <c r="P39" s="151"/>
    </row>
    <row r="40" spans="1:16" ht="15" customHeight="1">
      <c r="A40" s="152" t="s">
        <v>189</v>
      </c>
      <c r="B40" s="153" t="s">
        <v>190</v>
      </c>
      <c r="C40" s="154">
        <v>0</v>
      </c>
      <c r="D40" s="154">
        <v>0</v>
      </c>
      <c r="E40" s="155">
        <v>0</v>
      </c>
      <c r="F40" s="154">
        <v>0</v>
      </c>
      <c r="G40" s="156">
        <v>0</v>
      </c>
      <c r="H40" s="156">
        <v>0</v>
      </c>
      <c r="I40" s="157">
        <v>684990</v>
      </c>
      <c r="J40" s="156">
        <v>0</v>
      </c>
      <c r="K40" s="156">
        <v>0</v>
      </c>
      <c r="L40" s="155">
        <v>0</v>
      </c>
      <c r="M40" s="156">
        <v>0</v>
      </c>
      <c r="N40" s="156">
        <v>0</v>
      </c>
      <c r="O40" s="158">
        <v>684990</v>
      </c>
      <c r="P40" s="151"/>
    </row>
    <row r="41" spans="1:16" ht="15" customHeight="1">
      <c r="A41" s="159" t="s">
        <v>191</v>
      </c>
      <c r="B41" s="153" t="s">
        <v>192</v>
      </c>
      <c r="C41" s="154">
        <v>0</v>
      </c>
      <c r="D41" s="154">
        <v>0</v>
      </c>
      <c r="E41" s="155">
        <v>0</v>
      </c>
      <c r="F41" s="154">
        <v>0</v>
      </c>
      <c r="G41" s="156">
        <v>0</v>
      </c>
      <c r="H41" s="156">
        <v>0</v>
      </c>
      <c r="I41" s="157">
        <v>684990</v>
      </c>
      <c r="J41" s="156">
        <v>0</v>
      </c>
      <c r="K41" s="156">
        <v>0</v>
      </c>
      <c r="L41" s="155">
        <v>0</v>
      </c>
      <c r="M41" s="156">
        <v>0</v>
      </c>
      <c r="N41" s="156">
        <v>0</v>
      </c>
      <c r="O41" s="158">
        <v>684990</v>
      </c>
      <c r="P41" s="151"/>
    </row>
    <row r="42" spans="1:16" ht="15" customHeight="1">
      <c r="A42" s="144">
        <v>2.2999999999999998</v>
      </c>
      <c r="B42" s="145" t="s">
        <v>193</v>
      </c>
      <c r="C42" s="146">
        <v>0</v>
      </c>
      <c r="D42" s="146">
        <v>0</v>
      </c>
      <c r="E42" s="147">
        <v>0</v>
      </c>
      <c r="F42" s="146">
        <v>0</v>
      </c>
      <c r="G42" s="148">
        <v>0</v>
      </c>
      <c r="H42" s="148">
        <v>0</v>
      </c>
      <c r="I42" s="149">
        <v>342178.69</v>
      </c>
      <c r="J42" s="148">
        <v>0</v>
      </c>
      <c r="K42" s="148">
        <v>0</v>
      </c>
      <c r="L42" s="147">
        <v>0</v>
      </c>
      <c r="M42" s="148">
        <v>0</v>
      </c>
      <c r="N42" s="148">
        <v>0</v>
      </c>
      <c r="O42" s="150">
        <v>342178.69</v>
      </c>
      <c r="P42" s="151"/>
    </row>
    <row r="43" spans="1:16" ht="15" customHeight="1">
      <c r="A43" s="152" t="s">
        <v>194</v>
      </c>
      <c r="B43" s="153" t="s">
        <v>195</v>
      </c>
      <c r="C43" s="154">
        <v>0</v>
      </c>
      <c r="D43" s="154">
        <v>0</v>
      </c>
      <c r="E43" s="155">
        <v>0</v>
      </c>
      <c r="F43" s="154">
        <v>0</v>
      </c>
      <c r="G43" s="156">
        <v>0</v>
      </c>
      <c r="H43" s="156">
        <v>0</v>
      </c>
      <c r="I43" s="157">
        <v>35580</v>
      </c>
      <c r="J43" s="156">
        <v>0</v>
      </c>
      <c r="K43" s="156">
        <v>0</v>
      </c>
      <c r="L43" s="155">
        <v>0</v>
      </c>
      <c r="M43" s="156">
        <v>0</v>
      </c>
      <c r="N43" s="156">
        <v>0</v>
      </c>
      <c r="O43" s="158">
        <v>35580</v>
      </c>
      <c r="P43" s="151"/>
    </row>
    <row r="44" spans="1:16" ht="15" customHeight="1">
      <c r="A44" s="159" t="s">
        <v>196</v>
      </c>
      <c r="B44" s="153" t="s">
        <v>197</v>
      </c>
      <c r="C44" s="154">
        <v>0</v>
      </c>
      <c r="D44" s="154">
        <v>0</v>
      </c>
      <c r="E44" s="155">
        <v>0</v>
      </c>
      <c r="F44" s="154">
        <v>0</v>
      </c>
      <c r="G44" s="156">
        <v>0</v>
      </c>
      <c r="H44" s="156">
        <v>0</v>
      </c>
      <c r="I44" s="157">
        <v>3720</v>
      </c>
      <c r="J44" s="156">
        <v>0</v>
      </c>
      <c r="K44" s="156">
        <v>0</v>
      </c>
      <c r="L44" s="155">
        <v>0</v>
      </c>
      <c r="M44" s="156">
        <v>0</v>
      </c>
      <c r="N44" s="156">
        <v>0</v>
      </c>
      <c r="O44" s="158">
        <v>3720</v>
      </c>
      <c r="P44" s="151"/>
    </row>
    <row r="45" spans="1:16" ht="15" customHeight="1">
      <c r="A45" s="159" t="s">
        <v>198</v>
      </c>
      <c r="B45" s="153" t="s">
        <v>199</v>
      </c>
      <c r="C45" s="154">
        <v>0</v>
      </c>
      <c r="D45" s="154">
        <v>0</v>
      </c>
      <c r="E45" s="155">
        <v>0</v>
      </c>
      <c r="F45" s="154">
        <v>0</v>
      </c>
      <c r="G45" s="156">
        <v>0</v>
      </c>
      <c r="H45" s="156">
        <v>0</v>
      </c>
      <c r="I45" s="157">
        <v>31860</v>
      </c>
      <c r="J45" s="156">
        <v>0</v>
      </c>
      <c r="K45" s="156">
        <v>0</v>
      </c>
      <c r="L45" s="155">
        <v>0</v>
      </c>
      <c r="M45" s="156">
        <v>0</v>
      </c>
      <c r="N45" s="156">
        <v>0</v>
      </c>
      <c r="O45" s="158">
        <v>31860</v>
      </c>
      <c r="P45" s="151"/>
    </row>
    <row r="46" spans="1:16" ht="15" customHeight="1">
      <c r="A46" s="152" t="s">
        <v>200</v>
      </c>
      <c r="B46" s="153" t="s">
        <v>201</v>
      </c>
      <c r="C46" s="154">
        <v>0</v>
      </c>
      <c r="D46" s="154">
        <v>0</v>
      </c>
      <c r="E46" s="155">
        <v>0</v>
      </c>
      <c r="F46" s="154">
        <v>0</v>
      </c>
      <c r="G46" s="156">
        <v>0</v>
      </c>
      <c r="H46" s="156">
        <v>0</v>
      </c>
      <c r="I46" s="157">
        <v>9440</v>
      </c>
      <c r="J46" s="156">
        <v>0</v>
      </c>
      <c r="K46" s="156">
        <v>0</v>
      </c>
      <c r="L46" s="155">
        <v>0</v>
      </c>
      <c r="M46" s="156">
        <v>0</v>
      </c>
      <c r="N46" s="156">
        <v>0</v>
      </c>
      <c r="O46" s="158">
        <v>9440</v>
      </c>
      <c r="P46" s="151"/>
    </row>
    <row r="47" spans="1:16" ht="15" customHeight="1">
      <c r="A47" s="159" t="s">
        <v>202</v>
      </c>
      <c r="B47" s="153" t="s">
        <v>203</v>
      </c>
      <c r="C47" s="154">
        <v>0</v>
      </c>
      <c r="D47" s="154">
        <v>0</v>
      </c>
      <c r="E47" s="155">
        <v>0</v>
      </c>
      <c r="F47" s="154">
        <v>0</v>
      </c>
      <c r="G47" s="156">
        <v>0</v>
      </c>
      <c r="H47" s="156">
        <v>0</v>
      </c>
      <c r="I47" s="156">
        <v>0</v>
      </c>
      <c r="J47" s="156">
        <v>0</v>
      </c>
      <c r="K47" s="156">
        <v>0</v>
      </c>
      <c r="L47" s="155">
        <v>0</v>
      </c>
      <c r="M47" s="156">
        <v>0</v>
      </c>
      <c r="N47" s="156">
        <v>0</v>
      </c>
      <c r="O47" s="154">
        <v>0</v>
      </c>
      <c r="P47" s="151"/>
    </row>
    <row r="48" spans="1:16" ht="15" customHeight="1">
      <c r="A48" s="159" t="s">
        <v>204</v>
      </c>
      <c r="B48" s="153" t="s">
        <v>205</v>
      </c>
      <c r="C48" s="154">
        <v>0</v>
      </c>
      <c r="D48" s="154">
        <v>0</v>
      </c>
      <c r="E48" s="155">
        <v>0</v>
      </c>
      <c r="F48" s="154">
        <v>0</v>
      </c>
      <c r="G48" s="156">
        <v>0</v>
      </c>
      <c r="H48" s="156">
        <v>0</v>
      </c>
      <c r="I48" s="157">
        <v>9440</v>
      </c>
      <c r="J48" s="156">
        <v>0</v>
      </c>
      <c r="K48" s="156">
        <v>0</v>
      </c>
      <c r="L48" s="155">
        <v>0</v>
      </c>
      <c r="M48" s="156">
        <v>0</v>
      </c>
      <c r="N48" s="156">
        <v>0</v>
      </c>
      <c r="O48" s="158">
        <v>9440</v>
      </c>
      <c r="P48" s="151"/>
    </row>
    <row r="49" spans="1:16" ht="15" customHeight="1">
      <c r="A49" s="152" t="s">
        <v>206</v>
      </c>
      <c r="B49" s="153" t="s">
        <v>207</v>
      </c>
      <c r="C49" s="154">
        <v>0</v>
      </c>
      <c r="D49" s="154">
        <v>0</v>
      </c>
      <c r="E49" s="155">
        <v>0</v>
      </c>
      <c r="F49" s="154">
        <v>0</v>
      </c>
      <c r="G49" s="156">
        <v>0</v>
      </c>
      <c r="H49" s="156">
        <v>0</v>
      </c>
      <c r="I49" s="157">
        <v>30138.14</v>
      </c>
      <c r="J49" s="156">
        <v>0</v>
      </c>
      <c r="K49" s="156">
        <v>0</v>
      </c>
      <c r="L49" s="155">
        <v>0</v>
      </c>
      <c r="M49" s="156">
        <v>0</v>
      </c>
      <c r="N49" s="156">
        <v>0</v>
      </c>
      <c r="O49" s="158">
        <v>30138.14</v>
      </c>
      <c r="P49" s="151"/>
    </row>
    <row r="50" spans="1:16" ht="15" customHeight="1">
      <c r="A50" s="159" t="s">
        <v>208</v>
      </c>
      <c r="B50" s="153" t="s">
        <v>209</v>
      </c>
      <c r="C50" s="154">
        <v>0</v>
      </c>
      <c r="D50" s="154">
        <v>0</v>
      </c>
      <c r="E50" s="155">
        <v>0</v>
      </c>
      <c r="F50" s="154">
        <v>0</v>
      </c>
      <c r="G50" s="156">
        <v>0</v>
      </c>
      <c r="H50" s="156">
        <v>0</v>
      </c>
      <c r="I50" s="156">
        <v>0</v>
      </c>
      <c r="J50" s="156">
        <v>0</v>
      </c>
      <c r="K50" s="156">
        <v>0</v>
      </c>
      <c r="L50" s="155">
        <v>0</v>
      </c>
      <c r="M50" s="156">
        <v>0</v>
      </c>
      <c r="N50" s="156">
        <v>0</v>
      </c>
      <c r="O50" s="154">
        <v>0</v>
      </c>
      <c r="P50" s="151"/>
    </row>
    <row r="51" spans="1:16" ht="15" customHeight="1">
      <c r="A51" s="159" t="s">
        <v>210</v>
      </c>
      <c r="B51" s="153" t="s">
        <v>211</v>
      </c>
      <c r="C51" s="154">
        <v>0</v>
      </c>
      <c r="D51" s="154">
        <v>0</v>
      </c>
      <c r="E51" s="155">
        <v>0</v>
      </c>
      <c r="F51" s="154">
        <v>0</v>
      </c>
      <c r="G51" s="156">
        <v>0</v>
      </c>
      <c r="H51" s="156">
        <v>0</v>
      </c>
      <c r="I51" s="157">
        <v>30138.14</v>
      </c>
      <c r="J51" s="156">
        <v>0</v>
      </c>
      <c r="K51" s="156">
        <v>0</v>
      </c>
      <c r="L51" s="155">
        <v>0</v>
      </c>
      <c r="M51" s="156">
        <v>0</v>
      </c>
      <c r="N51" s="156">
        <v>0</v>
      </c>
      <c r="O51" s="158">
        <v>30138.14</v>
      </c>
      <c r="P51" s="151"/>
    </row>
    <row r="52" spans="1:16" ht="15" customHeight="1">
      <c r="A52" s="152" t="s">
        <v>212</v>
      </c>
      <c r="B52" s="153" t="s">
        <v>213</v>
      </c>
      <c r="C52" s="154">
        <v>0</v>
      </c>
      <c r="D52" s="154">
        <v>0</v>
      </c>
      <c r="E52" s="155">
        <v>0</v>
      </c>
      <c r="F52" s="154">
        <v>0</v>
      </c>
      <c r="G52" s="156">
        <v>0</v>
      </c>
      <c r="H52" s="156">
        <v>0</v>
      </c>
      <c r="I52" s="157">
        <v>3304</v>
      </c>
      <c r="J52" s="156">
        <v>0</v>
      </c>
      <c r="K52" s="156">
        <v>0</v>
      </c>
      <c r="L52" s="155">
        <v>0</v>
      </c>
      <c r="M52" s="156">
        <v>0</v>
      </c>
      <c r="N52" s="156">
        <v>0</v>
      </c>
      <c r="O52" s="158">
        <v>3304</v>
      </c>
      <c r="P52" s="151"/>
    </row>
    <row r="53" spans="1:16" ht="15" customHeight="1">
      <c r="A53" s="151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</row>
    <row r="54" spans="1:16" ht="15" customHeight="1">
      <c r="A54" s="188" t="s">
        <v>112</v>
      </c>
      <c r="B54" s="188"/>
      <c r="C54" s="161" t="s">
        <v>113</v>
      </c>
      <c r="D54" s="160" t="s">
        <v>114</v>
      </c>
      <c r="E54" s="160" t="s">
        <v>10</v>
      </c>
      <c r="F54" s="162" t="s">
        <v>11</v>
      </c>
      <c r="G54" s="160" t="s">
        <v>12</v>
      </c>
      <c r="H54" s="163" t="s">
        <v>13</v>
      </c>
      <c r="I54" s="163" t="s">
        <v>14</v>
      </c>
      <c r="J54" s="163" t="s">
        <v>15</v>
      </c>
      <c r="K54" s="163" t="s">
        <v>16</v>
      </c>
      <c r="L54" s="163" t="s">
        <v>115</v>
      </c>
      <c r="M54" s="162" t="s">
        <v>18</v>
      </c>
      <c r="N54" s="163" t="s">
        <v>19</v>
      </c>
      <c r="O54" s="163" t="s">
        <v>20</v>
      </c>
      <c r="P54" s="151"/>
    </row>
    <row r="55" spans="1:16" ht="15" customHeight="1">
      <c r="A55" s="189" t="s">
        <v>116</v>
      </c>
      <c r="B55" s="189"/>
      <c r="C55" s="154">
        <v>0</v>
      </c>
      <c r="D55" s="154">
        <v>0</v>
      </c>
      <c r="E55" s="155">
        <v>0</v>
      </c>
      <c r="F55" s="154">
        <v>0</v>
      </c>
      <c r="G55" s="156">
        <v>0</v>
      </c>
      <c r="H55" s="156">
        <v>0</v>
      </c>
      <c r="I55" s="157">
        <v>61666446.229999997</v>
      </c>
      <c r="J55" s="156">
        <v>0</v>
      </c>
      <c r="K55" s="156">
        <v>0</v>
      </c>
      <c r="L55" s="155">
        <v>0</v>
      </c>
      <c r="M55" s="156">
        <v>0</v>
      </c>
      <c r="N55" s="156">
        <v>0</v>
      </c>
      <c r="O55" s="158">
        <v>61666446.229999997</v>
      </c>
      <c r="P55" s="151"/>
    </row>
    <row r="56" spans="1:16" ht="15" customHeight="1">
      <c r="A56" s="144">
        <v>2.2999999999999998</v>
      </c>
      <c r="B56" s="145" t="s">
        <v>193</v>
      </c>
      <c r="C56" s="146">
        <v>0</v>
      </c>
      <c r="D56" s="146">
        <v>0</v>
      </c>
      <c r="E56" s="147">
        <v>0</v>
      </c>
      <c r="F56" s="146">
        <v>0</v>
      </c>
      <c r="G56" s="148">
        <v>0</v>
      </c>
      <c r="H56" s="148">
        <v>0</v>
      </c>
      <c r="I56" s="149">
        <v>342178.69</v>
      </c>
      <c r="J56" s="148">
        <v>0</v>
      </c>
      <c r="K56" s="148">
        <v>0</v>
      </c>
      <c r="L56" s="147">
        <v>0</v>
      </c>
      <c r="M56" s="148">
        <v>0</v>
      </c>
      <c r="N56" s="148">
        <v>0</v>
      </c>
      <c r="O56" s="150">
        <v>342178.69</v>
      </c>
      <c r="P56" s="151"/>
    </row>
    <row r="57" spans="1:16" ht="15" customHeight="1">
      <c r="A57" s="152" t="s">
        <v>212</v>
      </c>
      <c r="B57" s="153" t="s">
        <v>213</v>
      </c>
      <c r="C57" s="154">
        <v>0</v>
      </c>
      <c r="D57" s="154">
        <v>0</v>
      </c>
      <c r="E57" s="155">
        <v>0</v>
      </c>
      <c r="F57" s="154">
        <v>0</v>
      </c>
      <c r="G57" s="156">
        <v>0</v>
      </c>
      <c r="H57" s="156">
        <v>0</v>
      </c>
      <c r="I57" s="157">
        <v>3304</v>
      </c>
      <c r="J57" s="156">
        <v>0</v>
      </c>
      <c r="K57" s="156">
        <v>0</v>
      </c>
      <c r="L57" s="155">
        <v>0</v>
      </c>
      <c r="M57" s="156">
        <v>0</v>
      </c>
      <c r="N57" s="156">
        <v>0</v>
      </c>
      <c r="O57" s="158">
        <v>3304</v>
      </c>
      <c r="P57" s="151"/>
    </row>
    <row r="58" spans="1:16" ht="15" customHeight="1">
      <c r="A58" s="159" t="s">
        <v>214</v>
      </c>
      <c r="B58" s="153" t="s">
        <v>215</v>
      </c>
      <c r="C58" s="154">
        <v>0</v>
      </c>
      <c r="D58" s="154">
        <v>0</v>
      </c>
      <c r="E58" s="155">
        <v>0</v>
      </c>
      <c r="F58" s="154">
        <v>0</v>
      </c>
      <c r="G58" s="156">
        <v>0</v>
      </c>
      <c r="H58" s="156">
        <v>0</v>
      </c>
      <c r="I58" s="157">
        <v>3304</v>
      </c>
      <c r="J58" s="156">
        <v>0</v>
      </c>
      <c r="K58" s="156">
        <v>0</v>
      </c>
      <c r="L58" s="155">
        <v>0</v>
      </c>
      <c r="M58" s="156">
        <v>0</v>
      </c>
      <c r="N58" s="156">
        <v>0</v>
      </c>
      <c r="O58" s="158">
        <v>3304</v>
      </c>
      <c r="P58" s="151"/>
    </row>
    <row r="59" spans="1:16" ht="15" customHeight="1">
      <c r="A59" s="152" t="s">
        <v>216</v>
      </c>
      <c r="B59" s="153" t="s">
        <v>217</v>
      </c>
      <c r="C59" s="154">
        <v>0</v>
      </c>
      <c r="D59" s="154">
        <v>0</v>
      </c>
      <c r="E59" s="155">
        <v>0</v>
      </c>
      <c r="F59" s="154">
        <v>0</v>
      </c>
      <c r="G59" s="156">
        <v>0</v>
      </c>
      <c r="H59" s="156">
        <v>0</v>
      </c>
      <c r="I59" s="156">
        <v>0</v>
      </c>
      <c r="J59" s="156">
        <v>0</v>
      </c>
      <c r="K59" s="156">
        <v>0</v>
      </c>
      <c r="L59" s="155">
        <v>0</v>
      </c>
      <c r="M59" s="156">
        <v>0</v>
      </c>
      <c r="N59" s="156">
        <v>0</v>
      </c>
      <c r="O59" s="154">
        <v>0</v>
      </c>
      <c r="P59" s="151"/>
    </row>
    <row r="60" spans="1:16" ht="15" customHeight="1">
      <c r="A60" s="159" t="s">
        <v>218</v>
      </c>
      <c r="B60" s="153" t="s">
        <v>219</v>
      </c>
      <c r="C60" s="154">
        <v>0</v>
      </c>
      <c r="D60" s="154">
        <v>0</v>
      </c>
      <c r="E60" s="155">
        <v>0</v>
      </c>
      <c r="F60" s="154">
        <v>0</v>
      </c>
      <c r="G60" s="156">
        <v>0</v>
      </c>
      <c r="H60" s="156">
        <v>0</v>
      </c>
      <c r="I60" s="156">
        <v>0</v>
      </c>
      <c r="J60" s="156">
        <v>0</v>
      </c>
      <c r="K60" s="156">
        <v>0</v>
      </c>
      <c r="L60" s="155">
        <v>0</v>
      </c>
      <c r="M60" s="156">
        <v>0</v>
      </c>
      <c r="N60" s="156">
        <v>0</v>
      </c>
      <c r="O60" s="154">
        <v>0</v>
      </c>
      <c r="P60" s="151"/>
    </row>
    <row r="61" spans="1:16" ht="15" customHeight="1">
      <c r="A61" s="152" t="s">
        <v>220</v>
      </c>
      <c r="B61" s="153" t="s">
        <v>221</v>
      </c>
      <c r="C61" s="154">
        <v>0</v>
      </c>
      <c r="D61" s="154">
        <v>0</v>
      </c>
      <c r="E61" s="155">
        <v>0</v>
      </c>
      <c r="F61" s="154">
        <v>0</v>
      </c>
      <c r="G61" s="156">
        <v>0</v>
      </c>
      <c r="H61" s="156">
        <v>0</v>
      </c>
      <c r="I61" s="156">
        <v>0</v>
      </c>
      <c r="J61" s="156">
        <v>0</v>
      </c>
      <c r="K61" s="156">
        <v>0</v>
      </c>
      <c r="L61" s="155">
        <v>0</v>
      </c>
      <c r="M61" s="156">
        <v>0</v>
      </c>
      <c r="N61" s="156">
        <v>0</v>
      </c>
      <c r="O61" s="154">
        <v>0</v>
      </c>
      <c r="P61" s="151"/>
    </row>
    <row r="62" spans="1:16" ht="15" customHeight="1">
      <c r="A62" s="159" t="s">
        <v>222</v>
      </c>
      <c r="B62" s="153" t="s">
        <v>223</v>
      </c>
      <c r="C62" s="154">
        <v>0</v>
      </c>
      <c r="D62" s="154">
        <v>0</v>
      </c>
      <c r="E62" s="155">
        <v>0</v>
      </c>
      <c r="F62" s="154">
        <v>0</v>
      </c>
      <c r="G62" s="156">
        <v>0</v>
      </c>
      <c r="H62" s="156">
        <v>0</v>
      </c>
      <c r="I62" s="156">
        <v>0</v>
      </c>
      <c r="J62" s="156">
        <v>0</v>
      </c>
      <c r="K62" s="156">
        <v>0</v>
      </c>
      <c r="L62" s="155">
        <v>0</v>
      </c>
      <c r="M62" s="156">
        <v>0</v>
      </c>
      <c r="N62" s="156">
        <v>0</v>
      </c>
      <c r="O62" s="154">
        <v>0</v>
      </c>
      <c r="P62" s="151"/>
    </row>
    <row r="63" spans="1:16" ht="15" customHeight="1">
      <c r="A63" s="152" t="s">
        <v>224</v>
      </c>
      <c r="B63" s="153" t="s">
        <v>225</v>
      </c>
      <c r="C63" s="154">
        <v>0</v>
      </c>
      <c r="D63" s="154">
        <v>0</v>
      </c>
      <c r="E63" s="155">
        <v>0</v>
      </c>
      <c r="F63" s="154">
        <v>0</v>
      </c>
      <c r="G63" s="156">
        <v>0</v>
      </c>
      <c r="H63" s="156">
        <v>0</v>
      </c>
      <c r="I63" s="157">
        <v>212034.2</v>
      </c>
      <c r="J63" s="156">
        <v>0</v>
      </c>
      <c r="K63" s="156">
        <v>0</v>
      </c>
      <c r="L63" s="155">
        <v>0</v>
      </c>
      <c r="M63" s="156">
        <v>0</v>
      </c>
      <c r="N63" s="156">
        <v>0</v>
      </c>
      <c r="O63" s="158">
        <v>212034.2</v>
      </c>
      <c r="P63" s="151"/>
    </row>
    <row r="64" spans="1:16" ht="15" customHeight="1">
      <c r="A64" s="159" t="s">
        <v>226</v>
      </c>
      <c r="B64" s="153" t="s">
        <v>227</v>
      </c>
      <c r="C64" s="154">
        <v>0</v>
      </c>
      <c r="D64" s="154">
        <v>0</v>
      </c>
      <c r="E64" s="155">
        <v>0</v>
      </c>
      <c r="F64" s="154">
        <v>0</v>
      </c>
      <c r="G64" s="156">
        <v>0</v>
      </c>
      <c r="H64" s="156">
        <v>0</v>
      </c>
      <c r="I64" s="157">
        <v>206500</v>
      </c>
      <c r="J64" s="156">
        <v>0</v>
      </c>
      <c r="K64" s="156">
        <v>0</v>
      </c>
      <c r="L64" s="155">
        <v>0</v>
      </c>
      <c r="M64" s="156">
        <v>0</v>
      </c>
      <c r="N64" s="156">
        <v>0</v>
      </c>
      <c r="O64" s="158">
        <v>206500</v>
      </c>
      <c r="P64" s="151"/>
    </row>
    <row r="65" spans="1:16" ht="15" customHeight="1">
      <c r="A65" s="159" t="s">
        <v>228</v>
      </c>
      <c r="B65" s="153" t="s">
        <v>229</v>
      </c>
      <c r="C65" s="154">
        <v>0</v>
      </c>
      <c r="D65" s="154">
        <v>0</v>
      </c>
      <c r="E65" s="155">
        <v>0</v>
      </c>
      <c r="F65" s="154">
        <v>0</v>
      </c>
      <c r="G65" s="156">
        <v>0</v>
      </c>
      <c r="H65" s="156">
        <v>0</v>
      </c>
      <c r="I65" s="157">
        <v>5534.2</v>
      </c>
      <c r="J65" s="156">
        <v>0</v>
      </c>
      <c r="K65" s="156">
        <v>0</v>
      </c>
      <c r="L65" s="155">
        <v>0</v>
      </c>
      <c r="M65" s="156">
        <v>0</v>
      </c>
      <c r="N65" s="156">
        <v>0</v>
      </c>
      <c r="O65" s="158">
        <v>5534.2</v>
      </c>
      <c r="P65" s="151"/>
    </row>
    <row r="66" spans="1:16" ht="15" customHeight="1">
      <c r="A66" s="152" t="s">
        <v>230</v>
      </c>
      <c r="B66" s="153" t="s">
        <v>231</v>
      </c>
      <c r="C66" s="154">
        <v>0</v>
      </c>
      <c r="D66" s="154">
        <v>0</v>
      </c>
      <c r="E66" s="155">
        <v>0</v>
      </c>
      <c r="F66" s="154">
        <v>0</v>
      </c>
      <c r="G66" s="156">
        <v>0</v>
      </c>
      <c r="H66" s="156">
        <v>0</v>
      </c>
      <c r="I66" s="157">
        <v>51682.35</v>
      </c>
      <c r="J66" s="156">
        <v>0</v>
      </c>
      <c r="K66" s="156">
        <v>0</v>
      </c>
      <c r="L66" s="155">
        <v>0</v>
      </c>
      <c r="M66" s="156">
        <v>0</v>
      </c>
      <c r="N66" s="156">
        <v>0</v>
      </c>
      <c r="O66" s="158">
        <v>51682.35</v>
      </c>
      <c r="P66" s="151"/>
    </row>
    <row r="67" spans="1:16" ht="15" customHeight="1">
      <c r="A67" s="159" t="s">
        <v>232</v>
      </c>
      <c r="B67" s="153" t="s">
        <v>233</v>
      </c>
      <c r="C67" s="154">
        <v>0</v>
      </c>
      <c r="D67" s="154">
        <v>0</v>
      </c>
      <c r="E67" s="155">
        <v>0</v>
      </c>
      <c r="F67" s="154">
        <v>0</v>
      </c>
      <c r="G67" s="156">
        <v>0</v>
      </c>
      <c r="H67" s="156">
        <v>0</v>
      </c>
      <c r="I67" s="157">
        <v>24532.44</v>
      </c>
      <c r="J67" s="156">
        <v>0</v>
      </c>
      <c r="K67" s="156">
        <v>0</v>
      </c>
      <c r="L67" s="155">
        <v>0</v>
      </c>
      <c r="M67" s="156">
        <v>0</v>
      </c>
      <c r="N67" s="156">
        <v>0</v>
      </c>
      <c r="O67" s="158">
        <v>24532.44</v>
      </c>
      <c r="P67" s="151"/>
    </row>
    <row r="68" spans="1:16" ht="15" customHeight="1">
      <c r="A68" s="159" t="s">
        <v>234</v>
      </c>
      <c r="B68" s="153" t="s">
        <v>235</v>
      </c>
      <c r="C68" s="154">
        <v>0</v>
      </c>
      <c r="D68" s="154">
        <v>0</v>
      </c>
      <c r="E68" s="155">
        <v>0</v>
      </c>
      <c r="F68" s="154">
        <v>0</v>
      </c>
      <c r="G68" s="156">
        <v>0</v>
      </c>
      <c r="H68" s="156">
        <v>0</v>
      </c>
      <c r="I68" s="156">
        <v>0</v>
      </c>
      <c r="J68" s="156">
        <v>0</v>
      </c>
      <c r="K68" s="156">
        <v>0</v>
      </c>
      <c r="L68" s="155">
        <v>0</v>
      </c>
      <c r="M68" s="156">
        <v>0</v>
      </c>
      <c r="N68" s="156">
        <v>0</v>
      </c>
      <c r="O68" s="154">
        <v>0</v>
      </c>
      <c r="P68" s="151"/>
    </row>
    <row r="69" spans="1:16" ht="15" customHeight="1">
      <c r="A69" s="159" t="s">
        <v>236</v>
      </c>
      <c r="B69" s="153" t="s">
        <v>237</v>
      </c>
      <c r="C69" s="154">
        <v>0</v>
      </c>
      <c r="D69" s="154">
        <v>0</v>
      </c>
      <c r="E69" s="155">
        <v>0</v>
      </c>
      <c r="F69" s="154">
        <v>0</v>
      </c>
      <c r="G69" s="156">
        <v>0</v>
      </c>
      <c r="H69" s="156">
        <v>0</v>
      </c>
      <c r="I69" s="156">
        <v>0</v>
      </c>
      <c r="J69" s="156">
        <v>0</v>
      </c>
      <c r="K69" s="156">
        <v>0</v>
      </c>
      <c r="L69" s="155">
        <v>0</v>
      </c>
      <c r="M69" s="156">
        <v>0</v>
      </c>
      <c r="N69" s="156">
        <v>0</v>
      </c>
      <c r="O69" s="154">
        <v>0</v>
      </c>
      <c r="P69" s="151"/>
    </row>
    <row r="70" spans="1:16" ht="15" customHeight="1">
      <c r="A70" s="159" t="s">
        <v>238</v>
      </c>
      <c r="B70" s="153" t="s">
        <v>239</v>
      </c>
      <c r="C70" s="154">
        <v>0</v>
      </c>
      <c r="D70" s="154">
        <v>0</v>
      </c>
      <c r="E70" s="155">
        <v>0</v>
      </c>
      <c r="F70" s="154">
        <v>0</v>
      </c>
      <c r="G70" s="156">
        <v>0</v>
      </c>
      <c r="H70" s="156">
        <v>0</v>
      </c>
      <c r="I70" s="156">
        <v>0</v>
      </c>
      <c r="J70" s="156">
        <v>0</v>
      </c>
      <c r="K70" s="156">
        <v>0</v>
      </c>
      <c r="L70" s="155">
        <v>0</v>
      </c>
      <c r="M70" s="156">
        <v>0</v>
      </c>
      <c r="N70" s="156">
        <v>0</v>
      </c>
      <c r="O70" s="154">
        <v>0</v>
      </c>
      <c r="P70" s="151"/>
    </row>
    <row r="71" spans="1:16" ht="15" customHeight="1">
      <c r="A71" s="159" t="s">
        <v>240</v>
      </c>
      <c r="B71" s="153" t="s">
        <v>241</v>
      </c>
      <c r="C71" s="154">
        <v>0</v>
      </c>
      <c r="D71" s="154">
        <v>0</v>
      </c>
      <c r="E71" s="155">
        <v>0</v>
      </c>
      <c r="F71" s="154">
        <v>0</v>
      </c>
      <c r="G71" s="156">
        <v>0</v>
      </c>
      <c r="H71" s="156">
        <v>0</v>
      </c>
      <c r="I71" s="157">
        <v>27149.91</v>
      </c>
      <c r="J71" s="156">
        <v>0</v>
      </c>
      <c r="K71" s="156">
        <v>0</v>
      </c>
      <c r="L71" s="155">
        <v>0</v>
      </c>
      <c r="M71" s="156">
        <v>0</v>
      </c>
      <c r="N71" s="156">
        <v>0</v>
      </c>
      <c r="O71" s="158">
        <v>27149.91</v>
      </c>
      <c r="P71" s="151"/>
    </row>
    <row r="72" spans="1:16" ht="15" customHeight="1">
      <c r="A72" s="159" t="s">
        <v>242</v>
      </c>
      <c r="B72" s="153" t="s">
        <v>243</v>
      </c>
      <c r="C72" s="154">
        <v>0</v>
      </c>
      <c r="D72" s="154">
        <v>0</v>
      </c>
      <c r="E72" s="155">
        <v>0</v>
      </c>
      <c r="F72" s="154">
        <v>0</v>
      </c>
      <c r="G72" s="156">
        <v>0</v>
      </c>
      <c r="H72" s="156">
        <v>0</v>
      </c>
      <c r="I72" s="156">
        <v>0</v>
      </c>
      <c r="J72" s="156">
        <v>0</v>
      </c>
      <c r="K72" s="156">
        <v>0</v>
      </c>
      <c r="L72" s="155">
        <v>0</v>
      </c>
      <c r="M72" s="156">
        <v>0</v>
      </c>
      <c r="N72" s="156">
        <v>0</v>
      </c>
      <c r="O72" s="154">
        <v>0</v>
      </c>
      <c r="P72" s="151"/>
    </row>
    <row r="73" spans="1:16" ht="15" customHeight="1">
      <c r="A73" s="144">
        <v>2.6</v>
      </c>
      <c r="B73" s="145" t="s">
        <v>244</v>
      </c>
      <c r="C73" s="146">
        <v>0</v>
      </c>
      <c r="D73" s="146">
        <v>0</v>
      </c>
      <c r="E73" s="147">
        <v>0</v>
      </c>
      <c r="F73" s="146">
        <v>0</v>
      </c>
      <c r="G73" s="148">
        <v>0</v>
      </c>
      <c r="H73" s="148">
        <v>0</v>
      </c>
      <c r="I73" s="148">
        <v>0</v>
      </c>
      <c r="J73" s="148">
        <v>0</v>
      </c>
      <c r="K73" s="148">
        <v>0</v>
      </c>
      <c r="L73" s="147">
        <v>0</v>
      </c>
      <c r="M73" s="148">
        <v>0</v>
      </c>
      <c r="N73" s="148">
        <v>0</v>
      </c>
      <c r="O73" s="146">
        <v>0</v>
      </c>
      <c r="P73" s="151"/>
    </row>
    <row r="74" spans="1:16" ht="15" customHeight="1">
      <c r="A74" s="152" t="s">
        <v>245</v>
      </c>
      <c r="B74" s="153" t="s">
        <v>246</v>
      </c>
      <c r="C74" s="154">
        <v>0</v>
      </c>
      <c r="D74" s="154">
        <v>0</v>
      </c>
      <c r="E74" s="155">
        <v>0</v>
      </c>
      <c r="F74" s="154">
        <v>0</v>
      </c>
      <c r="G74" s="156">
        <v>0</v>
      </c>
      <c r="H74" s="156">
        <v>0</v>
      </c>
      <c r="I74" s="156">
        <v>0</v>
      </c>
      <c r="J74" s="156">
        <v>0</v>
      </c>
      <c r="K74" s="156">
        <v>0</v>
      </c>
      <c r="L74" s="155">
        <v>0</v>
      </c>
      <c r="M74" s="156">
        <v>0</v>
      </c>
      <c r="N74" s="156">
        <v>0</v>
      </c>
      <c r="O74" s="154">
        <v>0</v>
      </c>
      <c r="P74" s="151"/>
    </row>
    <row r="75" spans="1:16" ht="15" customHeight="1">
      <c r="A75" s="159" t="s">
        <v>247</v>
      </c>
      <c r="B75" s="153" t="s">
        <v>248</v>
      </c>
      <c r="C75" s="154">
        <v>0</v>
      </c>
      <c r="D75" s="154">
        <v>0</v>
      </c>
      <c r="E75" s="155">
        <v>0</v>
      </c>
      <c r="F75" s="154">
        <v>0</v>
      </c>
      <c r="G75" s="156">
        <v>0</v>
      </c>
      <c r="H75" s="156">
        <v>0</v>
      </c>
      <c r="I75" s="156">
        <v>0</v>
      </c>
      <c r="J75" s="156">
        <v>0</v>
      </c>
      <c r="K75" s="156">
        <v>0</v>
      </c>
      <c r="L75" s="155">
        <v>0</v>
      </c>
      <c r="M75" s="156">
        <v>0</v>
      </c>
      <c r="N75" s="156">
        <v>0</v>
      </c>
      <c r="O75" s="154">
        <v>0</v>
      </c>
      <c r="P75" s="151"/>
    </row>
    <row r="76" spans="1:16" ht="15" customHeight="1">
      <c r="A76" s="159" t="s">
        <v>249</v>
      </c>
      <c r="B76" s="153" t="s">
        <v>250</v>
      </c>
      <c r="C76" s="154">
        <v>0</v>
      </c>
      <c r="D76" s="154">
        <v>0</v>
      </c>
      <c r="E76" s="155">
        <v>0</v>
      </c>
      <c r="F76" s="154">
        <v>0</v>
      </c>
      <c r="G76" s="156">
        <v>0</v>
      </c>
      <c r="H76" s="156">
        <v>0</v>
      </c>
      <c r="I76" s="156">
        <v>0</v>
      </c>
      <c r="J76" s="156">
        <v>0</v>
      </c>
      <c r="K76" s="156">
        <v>0</v>
      </c>
      <c r="L76" s="155">
        <v>0</v>
      </c>
      <c r="M76" s="156">
        <v>0</v>
      </c>
      <c r="N76" s="156">
        <v>0</v>
      </c>
      <c r="O76" s="154">
        <v>0</v>
      </c>
      <c r="P76" s="151"/>
    </row>
    <row r="77" spans="1:16" ht="15" customHeight="1">
      <c r="A77" s="152" t="s">
        <v>251</v>
      </c>
      <c r="B77" s="153" t="s">
        <v>252</v>
      </c>
      <c r="C77" s="154">
        <v>0</v>
      </c>
      <c r="D77" s="154">
        <v>0</v>
      </c>
      <c r="E77" s="155">
        <v>0</v>
      </c>
      <c r="F77" s="154">
        <v>0</v>
      </c>
      <c r="G77" s="156">
        <v>0</v>
      </c>
      <c r="H77" s="156">
        <v>0</v>
      </c>
      <c r="I77" s="156">
        <v>0</v>
      </c>
      <c r="J77" s="156">
        <v>0</v>
      </c>
      <c r="K77" s="156">
        <v>0</v>
      </c>
      <c r="L77" s="155">
        <v>0</v>
      </c>
      <c r="M77" s="156">
        <v>0</v>
      </c>
      <c r="N77" s="156">
        <v>0</v>
      </c>
      <c r="O77" s="154">
        <v>0</v>
      </c>
      <c r="P77" s="151"/>
    </row>
    <row r="78" spans="1:16" ht="15" customHeight="1">
      <c r="A78" s="159" t="s">
        <v>253</v>
      </c>
      <c r="B78" s="153" t="s">
        <v>254</v>
      </c>
      <c r="C78" s="154">
        <v>0</v>
      </c>
      <c r="D78" s="154">
        <v>0</v>
      </c>
      <c r="E78" s="155">
        <v>0</v>
      </c>
      <c r="F78" s="154">
        <v>0</v>
      </c>
      <c r="G78" s="156">
        <v>0</v>
      </c>
      <c r="H78" s="156">
        <v>0</v>
      </c>
      <c r="I78" s="156">
        <v>0</v>
      </c>
      <c r="J78" s="156">
        <v>0</v>
      </c>
      <c r="K78" s="156">
        <v>0</v>
      </c>
      <c r="L78" s="155">
        <v>0</v>
      </c>
      <c r="M78" s="156">
        <v>0</v>
      </c>
      <c r="N78" s="156">
        <v>0</v>
      </c>
      <c r="O78" s="154">
        <v>0</v>
      </c>
      <c r="P78" s="151"/>
    </row>
    <row r="79" spans="1:16" ht="15" customHeight="1">
      <c r="A79" s="152" t="s">
        <v>255</v>
      </c>
      <c r="B79" s="153" t="s">
        <v>256</v>
      </c>
      <c r="C79" s="154">
        <v>0</v>
      </c>
      <c r="D79" s="154">
        <v>0</v>
      </c>
      <c r="E79" s="155">
        <v>0</v>
      </c>
      <c r="F79" s="154">
        <v>0</v>
      </c>
      <c r="G79" s="156">
        <v>0</v>
      </c>
      <c r="H79" s="156">
        <v>0</v>
      </c>
      <c r="I79" s="156">
        <v>0</v>
      </c>
      <c r="J79" s="156">
        <v>0</v>
      </c>
      <c r="K79" s="156">
        <v>0</v>
      </c>
      <c r="L79" s="155">
        <v>0</v>
      </c>
      <c r="M79" s="156">
        <v>0</v>
      </c>
      <c r="N79" s="156">
        <v>0</v>
      </c>
      <c r="O79" s="154">
        <v>0</v>
      </c>
      <c r="P79" s="151"/>
    </row>
    <row r="80" spans="1:16" ht="15" customHeight="1">
      <c r="A80" s="159" t="s">
        <v>257</v>
      </c>
      <c r="B80" s="153" t="s">
        <v>258</v>
      </c>
      <c r="C80" s="154">
        <v>0</v>
      </c>
      <c r="D80" s="154">
        <v>0</v>
      </c>
      <c r="E80" s="155">
        <v>0</v>
      </c>
      <c r="F80" s="154">
        <v>0</v>
      </c>
      <c r="G80" s="156">
        <v>0</v>
      </c>
      <c r="H80" s="156">
        <v>0</v>
      </c>
      <c r="I80" s="156">
        <v>0</v>
      </c>
      <c r="J80" s="156">
        <v>0</v>
      </c>
      <c r="K80" s="156">
        <v>0</v>
      </c>
      <c r="L80" s="155">
        <v>0</v>
      </c>
      <c r="M80" s="156">
        <v>0</v>
      </c>
      <c r="N80" s="156">
        <v>0</v>
      </c>
      <c r="O80" s="154">
        <v>0</v>
      </c>
      <c r="P80" s="151"/>
    </row>
    <row r="81" spans="1:26" ht="15" customHeight="1">
      <c r="A81" s="159" t="s">
        <v>259</v>
      </c>
      <c r="B81" s="153" t="s">
        <v>260</v>
      </c>
      <c r="C81" s="154">
        <v>0</v>
      </c>
      <c r="D81" s="154">
        <v>0</v>
      </c>
      <c r="E81" s="155">
        <v>0</v>
      </c>
      <c r="F81" s="154">
        <v>0</v>
      </c>
      <c r="G81" s="156">
        <v>0</v>
      </c>
      <c r="H81" s="156">
        <v>0</v>
      </c>
      <c r="I81" s="156">
        <v>0</v>
      </c>
      <c r="J81" s="156">
        <v>0</v>
      </c>
      <c r="K81" s="156">
        <v>0</v>
      </c>
      <c r="L81" s="155">
        <v>0</v>
      </c>
      <c r="M81" s="156">
        <v>0</v>
      </c>
      <c r="N81" s="156">
        <v>0</v>
      </c>
      <c r="O81" s="154">
        <v>0</v>
      </c>
      <c r="P81" s="151"/>
    </row>
    <row r="82" spans="1:26" ht="15" customHeight="1">
      <c r="A82" s="152" t="s">
        <v>261</v>
      </c>
      <c r="B82" s="153" t="s">
        <v>262</v>
      </c>
      <c r="C82" s="154">
        <v>0</v>
      </c>
      <c r="D82" s="154">
        <v>0</v>
      </c>
      <c r="E82" s="155">
        <v>0</v>
      </c>
      <c r="F82" s="154">
        <v>0</v>
      </c>
      <c r="G82" s="156">
        <v>0</v>
      </c>
      <c r="H82" s="156">
        <v>0</v>
      </c>
      <c r="I82" s="156">
        <v>0</v>
      </c>
      <c r="J82" s="156">
        <v>0</v>
      </c>
      <c r="K82" s="156">
        <v>0</v>
      </c>
      <c r="L82" s="155">
        <v>0</v>
      </c>
      <c r="M82" s="156">
        <v>0</v>
      </c>
      <c r="N82" s="156">
        <v>0</v>
      </c>
      <c r="O82" s="154">
        <v>0</v>
      </c>
      <c r="P82" s="151"/>
    </row>
    <row r="83" spans="1:26" ht="15" customHeight="1">
      <c r="A83" s="159" t="s">
        <v>263</v>
      </c>
      <c r="B83" s="153" t="s">
        <v>264</v>
      </c>
      <c r="C83" s="154">
        <v>0</v>
      </c>
      <c r="D83" s="154">
        <v>0</v>
      </c>
      <c r="E83" s="155">
        <v>0</v>
      </c>
      <c r="F83" s="154">
        <v>0</v>
      </c>
      <c r="G83" s="156">
        <v>0</v>
      </c>
      <c r="H83" s="156">
        <v>0</v>
      </c>
      <c r="I83" s="156">
        <v>0</v>
      </c>
      <c r="J83" s="156">
        <v>0</v>
      </c>
      <c r="K83" s="156">
        <v>0</v>
      </c>
      <c r="L83" s="155">
        <v>0</v>
      </c>
      <c r="M83" s="156">
        <v>0</v>
      </c>
      <c r="N83" s="156">
        <v>0</v>
      </c>
      <c r="O83" s="154">
        <v>0</v>
      </c>
      <c r="P83" s="151"/>
    </row>
    <row r="84" spans="1:26" ht="15" customHeight="1">
      <c r="A84" s="151"/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</row>
    <row r="85" spans="1:26" ht="15" customHeight="1">
      <c r="A85" s="160" t="s">
        <v>112</v>
      </c>
      <c r="B85" s="164" t="s">
        <v>113</v>
      </c>
      <c r="C85" s="165"/>
      <c r="D85" s="160" t="s">
        <v>114</v>
      </c>
      <c r="E85" s="165"/>
      <c r="F85" s="160" t="s">
        <v>10</v>
      </c>
      <c r="G85" s="165"/>
      <c r="H85" s="162" t="s">
        <v>11</v>
      </c>
      <c r="I85" s="165"/>
      <c r="J85" s="160" t="s">
        <v>12</v>
      </c>
      <c r="K85" s="165"/>
      <c r="L85" s="163" t="s">
        <v>13</v>
      </c>
      <c r="M85" s="165"/>
      <c r="N85" s="163" t="s">
        <v>14</v>
      </c>
      <c r="O85" s="163" t="s">
        <v>15</v>
      </c>
      <c r="P85" s="165"/>
      <c r="Q85" s="136" t="s">
        <v>16</v>
      </c>
      <c r="R85" s="166"/>
      <c r="S85" s="136" t="s">
        <v>115</v>
      </c>
      <c r="T85" s="166"/>
      <c r="U85" s="135" t="s">
        <v>18</v>
      </c>
      <c r="V85" s="166"/>
      <c r="W85" s="136" t="s">
        <v>19</v>
      </c>
      <c r="X85" s="166"/>
      <c r="Y85" s="137" t="s">
        <v>20</v>
      </c>
    </row>
    <row r="86" spans="1:26" ht="15" customHeight="1">
      <c r="A86" s="167" t="s">
        <v>116</v>
      </c>
      <c r="B86" s="168"/>
      <c r="C86" s="169">
        <v>0</v>
      </c>
      <c r="D86" s="168"/>
      <c r="E86" s="169">
        <v>0</v>
      </c>
      <c r="F86" s="168"/>
      <c r="G86" s="169">
        <v>0</v>
      </c>
      <c r="H86" s="168"/>
      <c r="I86" s="170">
        <v>0</v>
      </c>
      <c r="J86" s="168"/>
      <c r="K86" s="171">
        <v>0</v>
      </c>
      <c r="L86" s="168"/>
      <c r="M86" s="172">
        <v>0</v>
      </c>
      <c r="N86" s="173">
        <v>61666446.229999997</v>
      </c>
      <c r="O86" s="168"/>
      <c r="P86" s="172">
        <v>0</v>
      </c>
      <c r="Q86" s="174"/>
      <c r="R86" s="175">
        <v>0</v>
      </c>
      <c r="S86" s="174"/>
      <c r="T86" s="175">
        <v>0</v>
      </c>
      <c r="U86" s="174"/>
      <c r="V86" s="175">
        <v>0</v>
      </c>
      <c r="W86" s="174"/>
      <c r="X86" s="175">
        <v>0</v>
      </c>
      <c r="Y86" s="176">
        <v>61666446.229999997</v>
      </c>
    </row>
    <row r="87" spans="1:26" ht="15" customHeight="1">
      <c r="A87" s="190" t="s">
        <v>265</v>
      </c>
      <c r="B87" s="190"/>
      <c r="C87" s="190"/>
      <c r="D87" s="190"/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0"/>
    </row>
    <row r="88" spans="1:26" ht="15" customHeight="1">
      <c r="A88" s="184" t="s">
        <v>266</v>
      </c>
      <c r="B88" s="184"/>
      <c r="C88" s="184"/>
      <c r="D88" s="184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</row>
  </sheetData>
  <mergeCells count="6">
    <mergeCell ref="A88:Z88"/>
    <mergeCell ref="A1:B1"/>
    <mergeCell ref="A2:B2"/>
    <mergeCell ref="A54:B54"/>
    <mergeCell ref="A55:B55"/>
    <mergeCell ref="A87:Z8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defaultColWidth="9.140625" defaultRowHeight="15.7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8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8">
      <c r="A3" s="182" t="s">
        <v>267</v>
      </c>
      <c r="B3" s="182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</row>
    <row r="4" spans="1:18">
      <c r="A4" s="181" t="s">
        <v>2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1:18">
      <c r="A5" s="183" t="s">
        <v>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</row>
    <row r="6" spans="1:18">
      <c r="A6" s="5"/>
      <c r="B6" s="57"/>
      <c r="C6" s="5"/>
      <c r="D6" s="30" t="s">
        <v>4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>
      <c r="A7" s="1" t="s">
        <v>5</v>
      </c>
      <c r="B7" s="14" t="s">
        <v>6</v>
      </c>
      <c r="C7" s="14" t="s">
        <v>6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>
      <c r="A12" s="19" t="s">
        <v>26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>
      <c r="A13" s="19" t="s">
        <v>27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>
      <c r="A14" s="19" t="s">
        <v>28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>
      <c r="A15" s="18" t="s">
        <v>29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>
      <c r="A16" s="19" t="s">
        <v>30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>
      <c r="A17" s="19" t="s">
        <v>31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>
      <c r="A18" s="19" t="s">
        <v>32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>
      <c r="A19" s="19" t="s">
        <v>34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>
      <c r="A20" s="19" t="s">
        <v>35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>
      <c r="A21" s="19" t="s">
        <v>36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>
      <c r="A22" s="19" t="s">
        <v>39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>
      <c r="A23" s="19" t="s">
        <v>40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>
      <c r="A24" s="19" t="s">
        <v>41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>
      <c r="A25" s="18" t="s">
        <v>42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>
      <c r="A26" s="19" t="s">
        <v>43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>
      <c r="A27" s="19" t="s">
        <v>44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>
      <c r="A28" s="19" t="s">
        <v>45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>
      <c r="A29" s="19" t="s">
        <v>46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>
      <c r="A30" s="19" t="s">
        <v>47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>
      <c r="A31" s="19" t="s">
        <v>48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>
      <c r="A32" s="19" t="s">
        <v>49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>
      <c r="A33" s="19" t="s">
        <v>50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>
      <c r="A34" s="19" t="s">
        <v>51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>
      <c r="A35" s="18" t="s">
        <v>52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>
      <c r="A36" s="19" t="s">
        <v>53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>
      <c r="A37" s="19" t="s">
        <v>54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>
      <c r="A38" s="19" t="s">
        <v>55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>
      <c r="A39" s="19" t="s">
        <v>56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>
      <c r="A40" s="19" t="s">
        <v>57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>
      <c r="A41" s="19" t="s">
        <v>58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>
      <c r="A42" s="19" t="s">
        <v>59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>
      <c r="A43" s="18" t="s">
        <v>60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>
      <c r="A44" s="19" t="s">
        <v>61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>
      <c r="A45" s="19" t="s">
        <v>62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>
      <c r="A46" s="19" t="s">
        <v>63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>
      <c r="A47" s="19" t="s">
        <v>64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>
      <c r="A48" s="19" t="s">
        <v>65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>
      <c r="A49" s="19" t="s">
        <v>66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>
      <c r="A50" s="19" t="s">
        <v>67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>
      <c r="A51" s="18" t="s">
        <v>68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>
      <c r="A52" s="42" t="s">
        <v>69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>
      <c r="A53" s="42" t="s">
        <v>70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>
      <c r="A54" s="42" t="s">
        <v>71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>
      <c r="A55" s="42" t="s">
        <v>72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>
      <c r="A56" s="45" t="s">
        <v>73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>
      <c r="A57" s="45" t="s">
        <v>74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>
      <c r="A58" s="45" t="s">
        <v>75</v>
      </c>
      <c r="B58" s="23"/>
      <c r="C58" s="54" t="s">
        <v>101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>
      <c r="A59" s="45" t="s">
        <v>76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>
      <c r="A60" s="19" t="s">
        <v>77</v>
      </c>
      <c r="B60" s="59"/>
      <c r="C60" s="53" t="s">
        <v>101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>
      <c r="A61" s="18" t="s">
        <v>78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>
      <c r="A62" s="19" t="s">
        <v>79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>
      <c r="A63" s="19" t="s">
        <v>80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>
      <c r="A64" s="19" t="s">
        <v>81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>
      <c r="A65" s="19" t="s">
        <v>82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>
      <c r="A66" s="18" t="s">
        <v>83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>
      <c r="A67" s="19" t="s">
        <v>84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>
      <c r="A68" s="19" t="s">
        <v>85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>
      <c r="A69" s="18" t="s">
        <v>86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>
      <c r="A70" s="19" t="s">
        <v>87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>
      <c r="A71" s="19" t="s">
        <v>88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>
      <c r="A72" s="19" t="s">
        <v>89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>
      <c r="A73" s="20" t="s">
        <v>90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>
      <c r="A75" s="18" t="s">
        <v>91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>
      <c r="A76" s="18" t="s">
        <v>92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>
      <c r="A77" s="19" t="s">
        <v>93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>
      <c r="A78" s="19" t="s">
        <v>94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>
      <c r="A79" s="18" t="s">
        <v>95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>
      <c r="A80" s="19" t="s">
        <v>96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>
      <c r="A81" s="19" t="s">
        <v>97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>
      <c r="A82" s="18" t="s">
        <v>98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>
      <c r="A83" s="19" t="s">
        <v>99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>
      <c r="A84" s="10" t="s">
        <v>100</v>
      </c>
      <c r="B84" s="62"/>
      <c r="C84" s="33" t="s">
        <v>101</v>
      </c>
      <c r="D84" s="34">
        <v>0</v>
      </c>
      <c r="E84" s="15" t="s">
        <v>101</v>
      </c>
      <c r="F84" s="35" t="s">
        <v>101</v>
      </c>
      <c r="G84" s="33" t="s">
        <v>101</v>
      </c>
      <c r="H84" s="33" t="s">
        <v>101</v>
      </c>
      <c r="I84" s="33" t="s">
        <v>101</v>
      </c>
      <c r="J84" s="35" t="s">
        <v>101</v>
      </c>
      <c r="K84" s="35" t="s">
        <v>101</v>
      </c>
      <c r="L84" s="35" t="s">
        <v>101</v>
      </c>
      <c r="M84" s="35" t="s">
        <v>101</v>
      </c>
      <c r="N84" s="35" t="s">
        <v>101</v>
      </c>
      <c r="O84" s="35" t="s">
        <v>101</v>
      </c>
      <c r="P84" s="35">
        <f t="shared" ref="P84:P85" si="3">SUM(D84:O84)</f>
        <v>0</v>
      </c>
    </row>
    <row r="85" spans="1:16" hidden="1">
      <c r="A85" s="3"/>
      <c r="B85" s="63"/>
      <c r="C85" s="36" t="s">
        <v>101</v>
      </c>
      <c r="D85" s="34">
        <v>0</v>
      </c>
      <c r="E85" s="7" t="s">
        <v>101</v>
      </c>
      <c r="F85" s="6" t="s">
        <v>101</v>
      </c>
      <c r="G85" s="8" t="s">
        <v>101</v>
      </c>
      <c r="H85" s="6" t="s">
        <v>101</v>
      </c>
      <c r="I85" s="37" t="s">
        <v>101</v>
      </c>
      <c r="J85" s="6" t="s">
        <v>101</v>
      </c>
      <c r="K85" s="36" t="s">
        <v>101</v>
      </c>
      <c r="L85" s="6" t="s">
        <v>101</v>
      </c>
      <c r="M85" s="6" t="s">
        <v>101</v>
      </c>
      <c r="N85" s="6" t="s">
        <v>101</v>
      </c>
      <c r="O85" s="6" t="s">
        <v>101</v>
      </c>
      <c r="P85" s="36">
        <f t="shared" si="3"/>
        <v>0</v>
      </c>
    </row>
    <row r="86" spans="1:16" ht="30" hidden="1">
      <c r="A86" s="11" t="s">
        <v>102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101</v>
      </c>
      <c r="P86" s="40">
        <f>D86+E86+F86+G86+H86+I86+J86+K86+L86</f>
        <v>392245812.25999999</v>
      </c>
    </row>
    <row r="87" spans="1:16">
      <c r="A87" s="2" t="s">
        <v>103</v>
      </c>
      <c r="B87" s="65"/>
      <c r="C87" s="2"/>
      <c r="D87"/>
      <c r="E87"/>
      <c r="F87"/>
      <c r="G87"/>
      <c r="H87"/>
      <c r="I87"/>
      <c r="J87"/>
      <c r="K87"/>
      <c r="L87"/>
    </row>
    <row r="88" spans="1:16">
      <c r="A88" t="s">
        <v>104</v>
      </c>
      <c r="B88" s="41"/>
      <c r="C88"/>
      <c r="D88"/>
      <c r="E88"/>
      <c r="F88"/>
      <c r="G88"/>
      <c r="H88"/>
      <c r="I88"/>
      <c r="J88"/>
      <c r="K88"/>
      <c r="L88"/>
    </row>
    <row r="89" spans="1:16">
      <c r="A89" t="s">
        <v>105</v>
      </c>
      <c r="B89" s="41"/>
      <c r="C89"/>
      <c r="D89"/>
      <c r="E89"/>
      <c r="F89"/>
      <c r="G89"/>
      <c r="H89"/>
      <c r="I89"/>
      <c r="J89"/>
      <c r="K89"/>
      <c r="L89"/>
    </row>
    <row r="90" spans="1:16">
      <c r="A90" t="s">
        <v>106</v>
      </c>
      <c r="B90" s="41"/>
      <c r="C90"/>
      <c r="D90"/>
      <c r="E90"/>
      <c r="F90"/>
      <c r="G90"/>
      <c r="H90"/>
      <c r="I90"/>
      <c r="J90"/>
      <c r="K90"/>
      <c r="L90"/>
    </row>
    <row r="91" spans="1:16">
      <c r="A91" t="s">
        <v>107</v>
      </c>
      <c r="B91" s="41"/>
      <c r="C91"/>
      <c r="D91"/>
      <c r="E91"/>
      <c r="F91"/>
      <c r="G91"/>
      <c r="H91"/>
      <c r="I91"/>
      <c r="J91"/>
      <c r="K91"/>
      <c r="L91"/>
    </row>
    <row r="92" spans="1:16">
      <c r="A92" t="s">
        <v>108</v>
      </c>
      <c r="B92" s="41"/>
      <c r="C92"/>
      <c r="D92"/>
      <c r="E92"/>
      <c r="F92"/>
      <c r="G92"/>
      <c r="H92"/>
      <c r="I92"/>
      <c r="J92"/>
      <c r="K92"/>
      <c r="L92"/>
    </row>
    <row r="93" spans="1:16">
      <c r="A93" t="s">
        <v>109</v>
      </c>
      <c r="B93" s="41"/>
      <c r="C93"/>
      <c r="D93"/>
      <c r="E93"/>
      <c r="F93"/>
      <c r="G93"/>
      <c r="H93"/>
      <c r="I93"/>
      <c r="J93"/>
      <c r="K93"/>
      <c r="L93"/>
    </row>
    <row r="94" spans="1:16">
      <c r="A94"/>
      <c r="B94" s="41"/>
      <c r="C94"/>
      <c r="D94"/>
      <c r="E94"/>
      <c r="F94"/>
      <c r="G94"/>
      <c r="H94"/>
      <c r="I94"/>
      <c r="J94"/>
      <c r="K94"/>
      <c r="L94"/>
    </row>
    <row r="95" spans="1:16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>
      <c r="L96" s="67">
        <f>+B8-349070604</f>
        <v>0</v>
      </c>
    </row>
    <row r="97" spans="1:13">
      <c r="A97" s="9" t="s">
        <v>268</v>
      </c>
      <c r="B97" s="66"/>
      <c r="J97" s="12"/>
      <c r="L97" s="67"/>
    </row>
    <row r="98" spans="1:13">
      <c r="A98" s="4" t="s">
        <v>111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7" fitToHeight="0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Ana Ramirez</cp:lastModifiedBy>
  <cp:revision/>
  <dcterms:created xsi:type="dcterms:W3CDTF">2018-04-17T18:57:16Z</dcterms:created>
  <dcterms:modified xsi:type="dcterms:W3CDTF">2024-08-01T15:38:26Z</dcterms:modified>
  <cp:category/>
  <cp:contentStatus/>
</cp:coreProperties>
</file>