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cherciruiz_prensadelpresidente_gob_do/Documents/Escritorio/ADMINISTRATIVO-FINANCIERO/OAI/Marzo 2023/"/>
    </mc:Choice>
  </mc:AlternateContent>
  <xr:revisionPtr revIDLastSave="448" documentId="8_{E541EC20-0B5C-4AD5-9A91-02B8D61B4D46}" xr6:coauthVersionLast="47" xr6:coauthVersionMax="47" xr10:uidLastSave="{C35F03B7-2767-4E42-8D77-53A589B84F6B}"/>
  <bookViews>
    <workbookView xWindow="-120" yWindow="-120" windowWidth="20730" windowHeight="11160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0">'Plantilla Presupuesto'!$A$1:$C$99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3" l="1"/>
  <c r="O9" i="3"/>
  <c r="O8" i="3"/>
  <c r="E8" i="3"/>
  <c r="E51" i="3"/>
  <c r="O51" i="3" s="1"/>
  <c r="E25" i="3"/>
  <c r="E15" i="3"/>
  <c r="E9" i="3"/>
  <c r="D25" i="3"/>
  <c r="D15" i="3"/>
  <c r="O15" i="3" s="1"/>
  <c r="D9" i="3"/>
  <c r="O11" i="3"/>
  <c r="O12" i="3"/>
  <c r="O13" i="3"/>
  <c r="O14" i="3"/>
  <c r="O16" i="3"/>
  <c r="O17" i="3"/>
  <c r="O18" i="3"/>
  <c r="O19" i="3"/>
  <c r="O20" i="3"/>
  <c r="O21" i="3"/>
  <c r="O22" i="3"/>
  <c r="O23" i="3"/>
  <c r="O24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25" i="3" l="1"/>
  <c r="D8" i="3"/>
  <c r="C8" i="3"/>
  <c r="B8" i="3"/>
  <c r="C15" i="3"/>
  <c r="C9" i="3"/>
  <c r="B8" i="2"/>
  <c r="C88" i="2"/>
  <c r="B51" i="2"/>
  <c r="B25" i="2"/>
  <c r="B15" i="2"/>
  <c r="B9" i="2"/>
  <c r="B86" i="3"/>
  <c r="B51" i="3"/>
  <c r="B25" i="3"/>
  <c r="B15" i="3"/>
  <c r="B9" i="3"/>
  <c r="M86" i="3" l="1"/>
  <c r="L86" i="3"/>
  <c r="K86" i="3" l="1"/>
  <c r="J86" i="3"/>
  <c r="I86" i="3"/>
  <c r="H86" i="3"/>
  <c r="O84" i="3"/>
  <c r="O85" i="3"/>
  <c r="G86" i="3"/>
  <c r="F86" i="3"/>
  <c r="D86" i="3"/>
  <c r="C86" i="3"/>
  <c r="E86" i="3"/>
  <c r="O86" i="3" l="1"/>
</calcChain>
</file>

<file path=xl/sharedStrings.xml><?xml version="1.0" encoding="utf-8"?>
<sst xmlns="http://schemas.openxmlformats.org/spreadsheetml/2006/main" count="347" uniqueCount="120">
  <si>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</si>
  <si>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</si>
  <si>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</si>
  <si>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</si>
  <si>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</si>
  <si>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</si>
  <si>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</si>
  <si>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</si>
  <si>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</si>
  <si>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</si>
  <si>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</si>
  <si>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</si>
  <si>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</si>
  <si>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</si>
  <si>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</si>
  <si>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</si>
  <si>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</si>
  <si>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</si>
  <si>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</si>
  <si>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</si>
  <si>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</si>
  <si>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</si>
  <si>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</si>
  <si>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</si>
  <si>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</si>
  <si>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</si>
  <si>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</si>
  <si>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</si>
  <si>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</si>
  <si>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</si>
  <si>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</si>
  <si>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</si>
  <si>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</si>
  <si>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</si>
  <si>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</si>
  <si>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</si>
  <si>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</si>
  <si>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</si>
  <si>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</si>
  <si>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</si>
  <si>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</si>
  <si>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</si>
  <si>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</si>
  <si>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</si>
  <si>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</si>
  <si>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</si>
  <si>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</si>
  <si>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</si>
  <si>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</si>
  <si>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</si>
  <si>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</si>
  <si>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</si>
  <si>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</si>
  <si>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</si>
  <si>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</si>
  <si>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</si>
  <si>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</si>
  <si>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</si>
  <si>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</si>
  <si>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</si>
  <si>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</si>
  <si>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</si>
  <si>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</si>
  <si>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</si>
  <si>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</si>
  <si>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</si>
  <si>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</si>
  <si>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</si>
  <si>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</si>
  <si>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</si>
  <si>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</si>
  <si>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</si>
  <si>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</si>
  <si>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</si>
  <si>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</si>
  <si>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</si>
  <si>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</si>
  <si>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</si>
  <si>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</si>
  <si>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</si>
  <si>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</si>
  <si>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</si>
  <si>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</si>
  <si>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</si>
  <si>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</si>
  <si>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</si>
  <si>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</si>
  <si>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</si>
  <si>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</si>
  <si>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</si>
  <si>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</si>
  <si>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</si>
  <si>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</si>
  <si>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</si>
  <si>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</si>
  <si>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</si>
  <si>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</si>
  <si>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</si>
  <si>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</si>
  <si>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</si>
  <si>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</si>
  <si>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</si>
  <si>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</si>
  <si>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</si>
  <si>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</si>
  <si>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</si>
  <si>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</si>
  <si>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</si>
  <si>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</si>
  <si>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</si>
  <si>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</si>
  <si>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</si>
  <si>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>Dirección de Prensa del Presidente</t>
  </si>
  <si>
    <t xml:space="preserve"> </t>
  </si>
  <si>
    <t>Ejecución de Gastos y Aplicaciones Financieras</t>
  </si>
  <si>
    <t xml:space="preserve">                                     DANIEL GARCÍA                                                                                                                                  BENNY ADAMES      </t>
  </si>
  <si>
    <t xml:space="preserve">                                 DIRECTOR GENERAL                                                                                        ENCARGADA DEPTO. ADMINISTRATIVO Y FINANCIERO </t>
  </si>
  <si>
    <t xml:space="preserve">           ANALISTA FINANCIERA                                    DIRECTOR GENERAL                                         ENCARGADA DEPTO. ADMINISTRATIVO Y FINANCIERO</t>
  </si>
  <si>
    <t xml:space="preserve">                    CHERCI RUIZ                                                DANIEL GARCÍA                                                                             BENNY ANDAMES   </t>
  </si>
  <si>
    <t>MARZO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</si>
</sst>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0" fontId="0" fillId="0" borderId="3" xfId="0" applyBorder="1"/>
    <xf numFmtId="16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43" fontId="2" fillId="5" borderId="3" xfId="1" applyFont="1" applyFill="1" applyBorder="1" applyAlignment="1">
      <alignment horizontal="center" vertical="center" wrapText="1"/>
    </xf>
    <xf numFmtId="43" fontId="5" fillId="5" borderId="4" xfId="1" applyFont="1" applyFill="1" applyBorder="1"/>
    <xf numFmtId="43" fontId="2" fillId="5" borderId="4" xfId="1" applyFont="1" applyFill="1" applyBorder="1"/>
    <xf numFmtId="43" fontId="2" fillId="0" borderId="4" xfId="1" applyFont="1" applyBorder="1"/>
    <xf numFmtId="43" fontId="5" fillId="5" borderId="3" xfId="1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vertical="center" wrapText="1"/>
    </xf>
    <xf numFmtId="43" fontId="2" fillId="3" borderId="0" xfId="1" applyFont="1" applyFill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5" borderId="0" xfId="1" applyFont="1" applyFill="1"/>
    <xf numFmtId="3" fontId="0" fillId="5" borderId="0" xfId="0" applyNumberFormat="1" applyFill="1" applyAlignment="1">
      <alignment vertical="center" wrapText="1"/>
    </xf>
    <xf numFmtId="0" fontId="1" fillId="6" borderId="0" xfId="0" applyFont="1" applyFill="1" applyAlignment="1">
      <alignment horizontal="left" vertical="center" wrapText="1"/>
    </xf>
    <xf numFmtId="43" fontId="1" fillId="6" borderId="0" xfId="1" applyFont="1" applyFill="1"/>
    <xf numFmtId="43" fontId="1" fillId="6" borderId="0" xfId="1" applyFont="1" applyFill="1" applyAlignment="1">
      <alignment horizontal="center"/>
    </xf>
    <xf numFmtId="164" fontId="0" fillId="6" borderId="0" xfId="0" applyNumberFormat="1" applyFill="1" applyAlignment="1">
      <alignment horizontal="center" vertical="center" wrapText="1"/>
    </xf>
    <xf numFmtId="3" fontId="1" fillId="6" borderId="0" xfId="0" applyNumberFormat="1" applyFont="1" applyFill="1" applyAlignment="1">
      <alignment vertical="center" wrapText="1"/>
    </xf>
    <xf numFmtId="0" fontId="1" fillId="7" borderId="2" xfId="0" applyFont="1" applyFill="1" applyBorder="1" applyAlignment="1">
      <alignment horizontal="left" vertical="center" wrapText="1"/>
    </xf>
    <xf numFmtId="164" fontId="1" fillId="7" borderId="2" xfId="0" applyNumberFormat="1" applyFont="1" applyFill="1" applyBorder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" fontId="0" fillId="0" borderId="0" xfId="0" applyNumberFormat="1"/>
    <xf numFmtId="43" fontId="2" fillId="0" borderId="5" xfId="1" applyFont="1" applyBorder="1" applyAlignment="1">
      <alignment horizontal="center" wrapText="1"/>
    </xf>
    <xf numFmtId="43" fontId="5" fillId="0" borderId="5" xfId="1" applyFont="1" applyBorder="1" applyAlignment="1">
      <alignment horizontal="center" wrapText="1"/>
    </xf>
    <xf numFmtId="43" fontId="2" fillId="0" borderId="8" xfId="1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43" fontId="2" fillId="0" borderId="7" xfId="1" applyFont="1" applyBorder="1" applyAlignment="1">
      <alignment vertical="center" wrapText="1"/>
    </xf>
    <xf numFmtId="43" fontId="5" fillId="5" borderId="4" xfId="1" applyFont="1" applyFill="1" applyBorder="1" applyAlignment="1">
      <alignment horizontal="right"/>
    </xf>
    <xf numFmtId="0" fontId="6" fillId="0" borderId="0" xfId="0" applyFont="1"/>
    <xf numFmtId="0" fontId="2" fillId="3" borderId="0" xfId="0" applyFont="1" applyFill="1" applyAlignment="1">
      <alignment horizontal="center" wrapText="1"/>
    </xf>
    <xf numFmtId="43" fontId="2" fillId="0" borderId="3" xfId="1" applyFont="1" applyBorder="1" applyAlignment="1">
      <alignment horizontal="left" wrapText="1"/>
    </xf>
    <xf numFmtId="43" fontId="2" fillId="0" borderId="3" xfId="1" applyFont="1" applyBorder="1" applyAlignment="1">
      <alignment horizontal="center" wrapText="1"/>
    </xf>
    <xf numFmtId="43" fontId="5" fillId="0" borderId="3" xfId="1" applyFont="1" applyBorder="1" applyAlignment="1">
      <alignment horizontal="center" wrapText="1"/>
    </xf>
    <xf numFmtId="164" fontId="2" fillId="2" borderId="6" xfId="0" applyNumberFormat="1" applyFont="1" applyFill="1" applyBorder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9"/>
  <sheetViews>
    <sheetView showGridLines="0" topLeftCell="A83" zoomScaleNormal="100" workbookViewId="0">
      <selection activeCell="D101" sqref="D101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9" t="s">
        <v>0</v>
      </c>
      <c r="B1" s="79"/>
      <c r="C1" s="79"/>
      <c r="E1" s="8"/>
    </row>
    <row r="2" spans="1:5" ht="18.75" x14ac:dyDescent="0.25">
      <c r="A2" s="79" t="s">
        <v>112</v>
      </c>
      <c r="B2" s="79"/>
      <c r="C2" s="79"/>
      <c r="E2" s="13"/>
    </row>
    <row r="3" spans="1:5" ht="18.75" x14ac:dyDescent="0.25">
      <c r="A3" s="79">
        <v>2023</v>
      </c>
      <c r="B3" s="79"/>
      <c r="C3" s="79"/>
      <c r="E3" s="13"/>
    </row>
    <row r="4" spans="1:5" ht="18.75" x14ac:dyDescent="0.3">
      <c r="A4" s="81" t="s">
        <v>2</v>
      </c>
      <c r="B4" s="81"/>
      <c r="C4" s="81"/>
      <c r="E4" s="8"/>
    </row>
    <row r="5" spans="1:5" x14ac:dyDescent="0.25">
      <c r="A5" s="80" t="s">
        <v>3</v>
      </c>
      <c r="B5" s="80"/>
      <c r="C5" s="80"/>
      <c r="E5" s="13"/>
    </row>
    <row r="6" spans="1:5" x14ac:dyDescent="0.25">
      <c r="E6" s="13"/>
    </row>
    <row r="7" spans="1:5" ht="31.5" x14ac:dyDescent="0.25">
      <c r="A7" s="11" t="s">
        <v>4</v>
      </c>
      <c r="B7" s="12" t="s">
        <v>5</v>
      </c>
      <c r="C7" s="12" t="s">
        <v>6</v>
      </c>
    </row>
    <row r="8" spans="1:5" x14ac:dyDescent="0.25">
      <c r="A8" s="1" t="s">
        <v>7</v>
      </c>
      <c r="B8" s="15">
        <f>+B9+B15+B25+B51</f>
        <v>347321281</v>
      </c>
      <c r="C8" s="15" t="s">
        <v>8</v>
      </c>
    </row>
    <row r="9" spans="1:5" x14ac:dyDescent="0.25">
      <c r="A9" s="56" t="s">
        <v>9</v>
      </c>
      <c r="B9" s="57">
        <f>+B10+B11+B14</f>
        <v>126966782.59999999</v>
      </c>
      <c r="C9" s="58" t="s">
        <v>8</v>
      </c>
    </row>
    <row r="10" spans="1:5" x14ac:dyDescent="0.25">
      <c r="A10" s="7" t="s">
        <v>10</v>
      </c>
      <c r="B10" s="54">
        <v>88844072</v>
      </c>
      <c r="C10" s="16" t="s">
        <v>8</v>
      </c>
    </row>
    <row r="11" spans="1:5" x14ac:dyDescent="0.25">
      <c r="A11" s="7" t="s">
        <v>11</v>
      </c>
      <c r="B11" s="54">
        <v>25764500</v>
      </c>
      <c r="C11" s="16" t="s">
        <v>8</v>
      </c>
    </row>
    <row r="12" spans="1:5" x14ac:dyDescent="0.25">
      <c r="A12" s="7" t="s">
        <v>12</v>
      </c>
      <c r="B12" s="54"/>
      <c r="C12" s="16" t="s">
        <v>8</v>
      </c>
    </row>
    <row r="13" spans="1:5" x14ac:dyDescent="0.25">
      <c r="A13" s="7" t="s">
        <v>13</v>
      </c>
      <c r="B13" s="54"/>
      <c r="C13" s="16" t="s">
        <v>8</v>
      </c>
    </row>
    <row r="14" spans="1:5" x14ac:dyDescent="0.25">
      <c r="A14" s="7" t="s">
        <v>14</v>
      </c>
      <c r="B14" s="54">
        <v>12358210.6</v>
      </c>
      <c r="C14" s="16" t="s">
        <v>8</v>
      </c>
    </row>
    <row r="15" spans="1:5" x14ac:dyDescent="0.25">
      <c r="A15" s="56" t="s">
        <v>15</v>
      </c>
      <c r="B15" s="57">
        <f>+B16+B17+B18+B19+B20+B21+B22+B23+B24</f>
        <v>205462313.40000001</v>
      </c>
      <c r="C15" s="59" t="s">
        <v>8</v>
      </c>
    </row>
    <row r="16" spans="1:5" x14ac:dyDescent="0.25">
      <c r="A16" s="7" t="s">
        <v>16</v>
      </c>
      <c r="B16" s="54">
        <v>6287595</v>
      </c>
      <c r="C16" s="16" t="s">
        <v>8</v>
      </c>
    </row>
    <row r="17" spans="1:3" x14ac:dyDescent="0.25">
      <c r="A17" s="7" t="s">
        <v>17</v>
      </c>
      <c r="B17" s="54">
        <v>173839118.40000001</v>
      </c>
      <c r="C17" s="16" t="s">
        <v>8</v>
      </c>
    </row>
    <row r="18" spans="1:3" x14ac:dyDescent="0.25">
      <c r="A18" s="7" t="s">
        <v>18</v>
      </c>
      <c r="B18" s="54">
        <v>3500000</v>
      </c>
      <c r="C18" s="16" t="s">
        <v>8</v>
      </c>
    </row>
    <row r="19" spans="1:3" ht="18" customHeight="1" x14ac:dyDescent="0.25">
      <c r="A19" s="7" t="s">
        <v>19</v>
      </c>
      <c r="B19" s="54">
        <v>130000</v>
      </c>
      <c r="C19" s="16" t="s">
        <v>8</v>
      </c>
    </row>
    <row r="20" spans="1:3" x14ac:dyDescent="0.25">
      <c r="A20" s="7" t="s">
        <v>20</v>
      </c>
      <c r="B20" s="54">
        <v>5772000</v>
      </c>
      <c r="C20" s="16" t="s">
        <v>8</v>
      </c>
    </row>
    <row r="21" spans="1:3" x14ac:dyDescent="0.25">
      <c r="A21" s="7" t="s">
        <v>21</v>
      </c>
      <c r="B21" s="54">
        <v>4386400</v>
      </c>
      <c r="C21" s="16" t="s">
        <v>8</v>
      </c>
    </row>
    <row r="22" spans="1:3" x14ac:dyDescent="0.25">
      <c r="A22" s="7" t="s">
        <v>22</v>
      </c>
      <c r="B22" s="54">
        <v>5100000</v>
      </c>
      <c r="C22" s="16" t="s">
        <v>8</v>
      </c>
    </row>
    <row r="23" spans="1:3" x14ac:dyDescent="0.25">
      <c r="A23" s="7" t="s">
        <v>23</v>
      </c>
      <c r="B23" s="54">
        <v>987200</v>
      </c>
      <c r="C23" s="16" t="s">
        <v>8</v>
      </c>
    </row>
    <row r="24" spans="1:3" x14ac:dyDescent="0.25">
      <c r="A24" s="7" t="s">
        <v>24</v>
      </c>
      <c r="B24" s="54">
        <v>5460000</v>
      </c>
      <c r="C24" s="16" t="s">
        <v>8</v>
      </c>
    </row>
    <row r="25" spans="1:3" x14ac:dyDescent="0.25">
      <c r="A25" s="56" t="s">
        <v>25</v>
      </c>
      <c r="B25" s="57">
        <f>+B26+B28+B30+B32+B34</f>
        <v>9231846</v>
      </c>
      <c r="C25" s="59" t="s">
        <v>8</v>
      </c>
    </row>
    <row r="26" spans="1:3" x14ac:dyDescent="0.25">
      <c r="A26" s="7" t="s">
        <v>26</v>
      </c>
      <c r="B26" s="54">
        <v>680750</v>
      </c>
      <c r="C26" s="16" t="s">
        <v>8</v>
      </c>
    </row>
    <row r="27" spans="1:3" x14ac:dyDescent="0.25">
      <c r="A27" s="7" t="s">
        <v>27</v>
      </c>
      <c r="B27" s="54"/>
      <c r="C27" s="16" t="s">
        <v>8</v>
      </c>
    </row>
    <row r="28" spans="1:3" x14ac:dyDescent="0.25">
      <c r="A28" s="7" t="s">
        <v>28</v>
      </c>
      <c r="B28" s="54">
        <v>700000</v>
      </c>
      <c r="C28" s="16" t="s">
        <v>8</v>
      </c>
    </row>
    <row r="29" spans="1:3" x14ac:dyDescent="0.25">
      <c r="A29" s="7" t="s">
        <v>29</v>
      </c>
      <c r="B29" s="54"/>
      <c r="C29" s="16" t="s">
        <v>8</v>
      </c>
    </row>
    <row r="30" spans="1:3" x14ac:dyDescent="0.25">
      <c r="A30" s="7" t="s">
        <v>30</v>
      </c>
      <c r="B30" s="54">
        <v>207500</v>
      </c>
      <c r="C30" s="16" t="s">
        <v>8</v>
      </c>
    </row>
    <row r="31" spans="1:3" x14ac:dyDescent="0.25">
      <c r="A31" s="7" t="s">
        <v>31</v>
      </c>
      <c r="B31" s="54"/>
      <c r="C31" s="16" t="s">
        <v>8</v>
      </c>
    </row>
    <row r="32" spans="1:3" x14ac:dyDescent="0.25">
      <c r="A32" s="7" t="s">
        <v>32</v>
      </c>
      <c r="B32" s="54">
        <v>6696000</v>
      </c>
      <c r="C32" s="16" t="s">
        <v>8</v>
      </c>
    </row>
    <row r="33" spans="1:3" x14ac:dyDescent="0.25">
      <c r="A33" s="7" t="s">
        <v>33</v>
      </c>
      <c r="B33" s="54"/>
      <c r="C33" s="16" t="s">
        <v>8</v>
      </c>
    </row>
    <row r="34" spans="1:3" x14ac:dyDescent="0.25">
      <c r="A34" s="7" t="s">
        <v>34</v>
      </c>
      <c r="B34" s="54">
        <v>947596</v>
      </c>
      <c r="C34" s="16" t="s">
        <v>8</v>
      </c>
    </row>
    <row r="35" spans="1:3" x14ac:dyDescent="0.25">
      <c r="A35" s="56" t="s">
        <v>35</v>
      </c>
      <c r="B35" s="60"/>
      <c r="C35" s="59" t="s">
        <v>8</v>
      </c>
    </row>
    <row r="36" spans="1:3" x14ac:dyDescent="0.25">
      <c r="A36" s="7" t="s">
        <v>36</v>
      </c>
      <c r="B36" s="55"/>
      <c r="C36" s="16" t="s">
        <v>8</v>
      </c>
    </row>
    <row r="37" spans="1:3" x14ac:dyDescent="0.25">
      <c r="A37" s="7" t="s">
        <v>37</v>
      </c>
      <c r="B37" s="55"/>
      <c r="C37" s="16" t="s">
        <v>8</v>
      </c>
    </row>
    <row r="38" spans="1:3" x14ac:dyDescent="0.25">
      <c r="A38" s="7" t="s">
        <v>38</v>
      </c>
      <c r="B38" s="55"/>
      <c r="C38" s="16" t="s">
        <v>8</v>
      </c>
    </row>
    <row r="39" spans="1:3" x14ac:dyDescent="0.25">
      <c r="A39" s="7" t="s">
        <v>39</v>
      </c>
      <c r="B39" s="55"/>
      <c r="C39" s="16" t="s">
        <v>8</v>
      </c>
    </row>
    <row r="40" spans="1:3" x14ac:dyDescent="0.25">
      <c r="A40" s="7" t="s">
        <v>40</v>
      </c>
      <c r="B40" s="55"/>
      <c r="C40" s="16" t="s">
        <v>8</v>
      </c>
    </row>
    <row r="41" spans="1:3" x14ac:dyDescent="0.25">
      <c r="A41" s="7" t="s">
        <v>41</v>
      </c>
      <c r="B41" s="55"/>
      <c r="C41" s="16" t="s">
        <v>8</v>
      </c>
    </row>
    <row r="42" spans="1:3" x14ac:dyDescent="0.25">
      <c r="A42" s="7" t="s">
        <v>42</v>
      </c>
      <c r="B42" s="55"/>
      <c r="C42" s="16" t="s">
        <v>8</v>
      </c>
    </row>
    <row r="43" spans="1:3" x14ac:dyDescent="0.25">
      <c r="A43" s="56" t="s">
        <v>43</v>
      </c>
      <c r="B43" s="60"/>
      <c r="C43" s="59" t="s">
        <v>8</v>
      </c>
    </row>
    <row r="44" spans="1:3" x14ac:dyDescent="0.25">
      <c r="A44" s="7" t="s">
        <v>44</v>
      </c>
      <c r="B44" s="55"/>
      <c r="C44" s="16" t="s">
        <v>8</v>
      </c>
    </row>
    <row r="45" spans="1:3" x14ac:dyDescent="0.25">
      <c r="A45" s="7" t="s">
        <v>45</v>
      </c>
      <c r="B45" s="55"/>
      <c r="C45" s="16" t="s">
        <v>8</v>
      </c>
    </row>
    <row r="46" spans="1:3" x14ac:dyDescent="0.25">
      <c r="A46" s="7" t="s">
        <v>46</v>
      </c>
      <c r="B46" s="55"/>
      <c r="C46" s="16" t="s">
        <v>8</v>
      </c>
    </row>
    <row r="47" spans="1:3" x14ac:dyDescent="0.25">
      <c r="A47" s="7" t="s">
        <v>47</v>
      </c>
      <c r="B47" s="55"/>
      <c r="C47" s="16" t="s">
        <v>8</v>
      </c>
    </row>
    <row r="48" spans="1:3" x14ac:dyDescent="0.25">
      <c r="A48" s="7" t="s">
        <v>48</v>
      </c>
      <c r="B48" s="55"/>
      <c r="C48" s="16" t="s">
        <v>8</v>
      </c>
    </row>
    <row r="49" spans="1:3" x14ac:dyDescent="0.25">
      <c r="A49" s="7" t="s">
        <v>49</v>
      </c>
      <c r="B49" s="55"/>
      <c r="C49" s="16" t="s">
        <v>8</v>
      </c>
    </row>
    <row r="50" spans="1:3" x14ac:dyDescent="0.25">
      <c r="A50" s="7" t="s">
        <v>50</v>
      </c>
      <c r="B50" s="55"/>
      <c r="C50" s="16" t="s">
        <v>8</v>
      </c>
    </row>
    <row r="51" spans="1:3" x14ac:dyDescent="0.25">
      <c r="A51" s="56" t="s">
        <v>51</v>
      </c>
      <c r="B51" s="60">
        <f>+B52+B53+B56+B57+B59</f>
        <v>5660339</v>
      </c>
      <c r="C51" s="59" t="s">
        <v>8</v>
      </c>
    </row>
    <row r="52" spans="1:3" x14ac:dyDescent="0.25">
      <c r="A52" s="7" t="s">
        <v>52</v>
      </c>
      <c r="B52" s="55">
        <v>3660339</v>
      </c>
      <c r="C52" s="16" t="s">
        <v>8</v>
      </c>
    </row>
    <row r="53" spans="1:3" x14ac:dyDescent="0.25">
      <c r="A53" s="7" t="s">
        <v>53</v>
      </c>
      <c r="B53" s="55">
        <v>500000</v>
      </c>
      <c r="C53" s="16" t="s">
        <v>8</v>
      </c>
    </row>
    <row r="54" spans="1:3" x14ac:dyDescent="0.25">
      <c r="A54" s="7" t="s">
        <v>54</v>
      </c>
      <c r="B54" s="55"/>
      <c r="C54" s="16" t="s">
        <v>8</v>
      </c>
    </row>
    <row r="55" spans="1:3" x14ac:dyDescent="0.25">
      <c r="A55" s="7" t="s">
        <v>55</v>
      </c>
      <c r="B55" s="55"/>
      <c r="C55" s="16" t="s">
        <v>8</v>
      </c>
    </row>
    <row r="56" spans="1:3" x14ac:dyDescent="0.25">
      <c r="A56" s="7" t="s">
        <v>56</v>
      </c>
      <c r="B56" s="55">
        <v>700000</v>
      </c>
      <c r="C56" s="16" t="s">
        <v>8</v>
      </c>
    </row>
    <row r="57" spans="1:3" x14ac:dyDescent="0.25">
      <c r="A57" s="7" t="s">
        <v>57</v>
      </c>
      <c r="B57" s="55">
        <v>400000</v>
      </c>
      <c r="C57" s="16" t="s">
        <v>8</v>
      </c>
    </row>
    <row r="58" spans="1:3" x14ac:dyDescent="0.25">
      <c r="A58" s="7" t="s">
        <v>58</v>
      </c>
      <c r="B58" s="55"/>
      <c r="C58" s="16" t="s">
        <v>8</v>
      </c>
    </row>
    <row r="59" spans="1:3" x14ac:dyDescent="0.25">
      <c r="A59" s="7" t="s">
        <v>59</v>
      </c>
      <c r="B59" s="55">
        <v>400000</v>
      </c>
      <c r="C59" s="16" t="s">
        <v>8</v>
      </c>
    </row>
    <row r="60" spans="1:3" x14ac:dyDescent="0.25">
      <c r="A60" s="7" t="s">
        <v>60</v>
      </c>
      <c r="B60" s="55"/>
      <c r="C60" s="16" t="s">
        <v>8</v>
      </c>
    </row>
    <row r="61" spans="1:3" x14ac:dyDescent="0.25">
      <c r="A61" s="7"/>
      <c r="B61" s="17"/>
      <c r="C61" s="16" t="s">
        <v>8</v>
      </c>
    </row>
    <row r="62" spans="1:3" x14ac:dyDescent="0.25">
      <c r="A62" s="56" t="s">
        <v>61</v>
      </c>
      <c r="B62" s="60"/>
      <c r="C62" s="59" t="s">
        <v>8</v>
      </c>
    </row>
    <row r="63" spans="1:3" x14ac:dyDescent="0.25">
      <c r="A63" s="7" t="s">
        <v>62</v>
      </c>
      <c r="B63" s="17"/>
      <c r="C63" s="16" t="s">
        <v>8</v>
      </c>
    </row>
    <row r="64" spans="1:3" x14ac:dyDescent="0.25">
      <c r="A64" s="7" t="s">
        <v>63</v>
      </c>
      <c r="B64" s="17"/>
      <c r="C64" s="16" t="s">
        <v>8</v>
      </c>
    </row>
    <row r="65" spans="1:3" x14ac:dyDescent="0.25">
      <c r="A65" s="7" t="s">
        <v>64</v>
      </c>
      <c r="B65" s="17"/>
      <c r="C65" s="16" t="s">
        <v>8</v>
      </c>
    </row>
    <row r="66" spans="1:3" x14ac:dyDescent="0.25">
      <c r="A66" s="7" t="s">
        <v>65</v>
      </c>
      <c r="B66" s="17"/>
      <c r="C66" s="16" t="s">
        <v>8</v>
      </c>
    </row>
    <row r="67" spans="1:3" x14ac:dyDescent="0.25">
      <c r="A67" s="7"/>
      <c r="B67" s="17"/>
      <c r="C67" s="16" t="s">
        <v>8</v>
      </c>
    </row>
    <row r="68" spans="1:3" x14ac:dyDescent="0.25">
      <c r="A68" s="56" t="s">
        <v>66</v>
      </c>
      <c r="B68" s="60"/>
      <c r="C68" s="59" t="s">
        <v>8</v>
      </c>
    </row>
    <row r="69" spans="1:3" x14ac:dyDescent="0.25">
      <c r="A69" s="7" t="s">
        <v>67</v>
      </c>
      <c r="B69" s="17"/>
      <c r="C69" s="16" t="s">
        <v>8</v>
      </c>
    </row>
    <row r="70" spans="1:3" x14ac:dyDescent="0.25">
      <c r="A70" s="7" t="s">
        <v>68</v>
      </c>
      <c r="B70" s="17"/>
      <c r="C70" s="16" t="s">
        <v>8</v>
      </c>
    </row>
    <row r="71" spans="1:3" x14ac:dyDescent="0.25">
      <c r="A71" s="56" t="s">
        <v>69</v>
      </c>
      <c r="B71" s="60"/>
      <c r="C71" s="59" t="s">
        <v>8</v>
      </c>
    </row>
    <row r="72" spans="1:3" x14ac:dyDescent="0.25">
      <c r="A72" s="7" t="s">
        <v>70</v>
      </c>
      <c r="B72" s="17"/>
      <c r="C72" s="16" t="s">
        <v>8</v>
      </c>
    </row>
    <row r="73" spans="1:3" x14ac:dyDescent="0.25">
      <c r="A73" s="7" t="s">
        <v>71</v>
      </c>
      <c r="B73" s="17"/>
      <c r="C73" s="16" t="s">
        <v>8</v>
      </c>
    </row>
    <row r="74" spans="1:3" x14ac:dyDescent="0.25">
      <c r="A74" s="7" t="s">
        <v>72</v>
      </c>
      <c r="B74" s="17"/>
      <c r="C74" s="16" t="s">
        <v>8</v>
      </c>
    </row>
    <row r="75" spans="1:3" x14ac:dyDescent="0.25">
      <c r="A75" s="61" t="s">
        <v>73</v>
      </c>
      <c r="B75" s="62"/>
      <c r="C75" s="62"/>
    </row>
    <row r="76" spans="1:3" x14ac:dyDescent="0.25">
      <c r="A76" s="5"/>
      <c r="B76" s="6"/>
      <c r="C76" s="16" t="s">
        <v>8</v>
      </c>
    </row>
    <row r="77" spans="1:3" x14ac:dyDescent="0.25">
      <c r="A77" s="1" t="s">
        <v>74</v>
      </c>
      <c r="B77" s="2"/>
      <c r="C77" s="19" t="s">
        <v>8</v>
      </c>
    </row>
    <row r="78" spans="1:3" x14ac:dyDescent="0.25">
      <c r="A78" s="3" t="s">
        <v>75</v>
      </c>
      <c r="B78" s="4"/>
      <c r="C78" s="16" t="s">
        <v>8</v>
      </c>
    </row>
    <row r="79" spans="1:3" x14ac:dyDescent="0.25">
      <c r="A79" s="7" t="s">
        <v>76</v>
      </c>
      <c r="B79" s="6"/>
      <c r="C79" s="16" t="s">
        <v>8</v>
      </c>
    </row>
    <row r="80" spans="1:3" x14ac:dyDescent="0.25">
      <c r="A80" s="7" t="s">
        <v>77</v>
      </c>
      <c r="B80" s="6"/>
      <c r="C80" s="16" t="s">
        <v>8</v>
      </c>
    </row>
    <row r="81" spans="1:3" x14ac:dyDescent="0.25">
      <c r="A81" s="3" t="s">
        <v>78</v>
      </c>
      <c r="B81" s="4"/>
      <c r="C81" s="16" t="s">
        <v>8</v>
      </c>
    </row>
    <row r="82" spans="1:3" x14ac:dyDescent="0.25">
      <c r="A82" s="7" t="s">
        <v>79</v>
      </c>
      <c r="B82" s="6"/>
      <c r="C82" s="16" t="s">
        <v>8</v>
      </c>
    </row>
    <row r="83" spans="1:3" x14ac:dyDescent="0.25">
      <c r="A83" s="7" t="s">
        <v>80</v>
      </c>
      <c r="B83" s="6"/>
      <c r="C83" s="16" t="s">
        <v>8</v>
      </c>
    </row>
    <row r="84" spans="1:3" x14ac:dyDescent="0.25">
      <c r="A84" s="3" t="s">
        <v>81</v>
      </c>
      <c r="B84" s="4"/>
      <c r="C84" s="16" t="s">
        <v>8</v>
      </c>
    </row>
    <row r="85" spans="1:3" x14ac:dyDescent="0.25">
      <c r="A85" s="7" t="s">
        <v>82</v>
      </c>
      <c r="B85" s="6"/>
      <c r="C85" s="16" t="s">
        <v>8</v>
      </c>
    </row>
    <row r="86" spans="1:3" x14ac:dyDescent="0.25">
      <c r="A86" s="61" t="s">
        <v>83</v>
      </c>
      <c r="B86" s="62"/>
      <c r="C86" s="62"/>
    </row>
    <row r="87" spans="1:3" x14ac:dyDescent="0.25">
      <c r="C87" s="16" t="s">
        <v>8</v>
      </c>
    </row>
    <row r="88" spans="1:3" ht="15.75" x14ac:dyDescent="0.25">
      <c r="A88" s="9" t="s">
        <v>84</v>
      </c>
      <c r="B88" s="10"/>
      <c r="C88" s="53">
        <f>B8</f>
        <v>347321281</v>
      </c>
    </row>
    <row r="89" spans="1:3" x14ac:dyDescent="0.25">
      <c r="A89" s="14" t="s">
        <v>106</v>
      </c>
    </row>
    <row r="90" spans="1:3" x14ac:dyDescent="0.25">
      <c r="A90" s="71" t="s">
        <v>108</v>
      </c>
    </row>
    <row r="91" spans="1:3" x14ac:dyDescent="0.25">
      <c r="A91" s="71" t="s">
        <v>107</v>
      </c>
    </row>
    <row r="92" spans="1:3" x14ac:dyDescent="0.25">
      <c r="A92" s="71" t="s">
        <v>109</v>
      </c>
    </row>
    <row r="93" spans="1:3" x14ac:dyDescent="0.25">
      <c r="A93" s="71" t="s">
        <v>110</v>
      </c>
    </row>
    <row r="94" spans="1:3" x14ac:dyDescent="0.25">
      <c r="A94" s="71" t="s">
        <v>111</v>
      </c>
    </row>
    <row r="95" spans="1:3" x14ac:dyDescent="0.25">
      <c r="A95" s="14"/>
    </row>
    <row r="98" spans="1:1" x14ac:dyDescent="0.25">
      <c r="A98" s="14" t="s">
        <v>118</v>
      </c>
    </row>
    <row r="99" spans="1:1" x14ac:dyDescent="0.25">
      <c r="A99" t="s">
        <v>117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5" right="0.25" top="0.75" bottom="0.75" header="0.3" footer="0.3"/>
  <pageSetup paperSize="9" scale="7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zoomScale="90" zoomScaleNormal="90" zoomScaleSheetLayoutView="90" workbookViewId="0">
      <selection activeCell="A97" sqref="A97"/>
    </sheetView>
  </sheetViews>
  <sheetFormatPr baseColWidth="10" defaultColWidth="9.140625" defaultRowHeight="15.75" x14ac:dyDescent="0.25"/>
  <cols>
    <col min="1" max="1" width="35.42578125" style="20" customWidth="1"/>
    <col min="2" max="2" width="17.42578125" style="20" customWidth="1"/>
    <col min="3" max="3" width="16.42578125" style="20" customWidth="1"/>
    <col min="4" max="4" width="15.7109375" style="20" customWidth="1"/>
    <col min="5" max="5" width="15.28515625" style="20" bestFit="1" customWidth="1"/>
    <col min="6" max="6" width="15.42578125" style="20" customWidth="1"/>
    <col min="7" max="7" width="15.140625" style="20" customWidth="1"/>
    <col min="8" max="8" width="15.7109375" style="20" customWidth="1"/>
    <col min="9" max="9" width="17" style="20" customWidth="1"/>
    <col min="10" max="10" width="17.42578125" style="20" customWidth="1"/>
    <col min="11" max="11" width="16.85546875" style="20" customWidth="1"/>
    <col min="12" max="12" width="16.42578125" style="20" customWidth="1"/>
    <col min="13" max="13" width="18.85546875" style="20" customWidth="1"/>
    <col min="14" max="14" width="11" style="20" customWidth="1"/>
    <col min="15" max="15" width="17.28515625" style="20" customWidth="1"/>
    <col min="16" max="16" width="13.5703125" style="20" customWidth="1"/>
    <col min="17" max="17" width="12.7109375" style="20" bestFit="1" customWidth="1"/>
    <col min="18" max="16384" width="9.140625" style="20"/>
  </cols>
  <sheetData>
    <row r="1" spans="1:17" x14ac:dyDescent="0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7" x14ac:dyDescent="0.25">
      <c r="A2" s="81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7" x14ac:dyDescent="0.25">
      <c r="A3" s="82" t="s">
        <v>119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</row>
    <row r="4" spans="1:17" x14ac:dyDescent="0.25">
      <c r="A4" s="81" t="s">
        <v>114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7" x14ac:dyDescent="0.25">
      <c r="A5" s="83" t="s">
        <v>3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7" x14ac:dyDescent="0.25">
      <c r="A6" s="21"/>
      <c r="B6" s="21"/>
      <c r="C6" s="22" t="s">
        <v>85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1"/>
    </row>
    <row r="7" spans="1:17" ht="31.5" x14ac:dyDescent="0.25">
      <c r="A7" s="11" t="s">
        <v>4</v>
      </c>
      <c r="B7" s="12" t="s">
        <v>5</v>
      </c>
      <c r="C7" s="12" t="s">
        <v>86</v>
      </c>
      <c r="D7" s="72" t="s">
        <v>87</v>
      </c>
      <c r="E7" s="12" t="s">
        <v>88</v>
      </c>
      <c r="F7" s="12" t="s">
        <v>89</v>
      </c>
      <c r="G7" s="12" t="s">
        <v>90</v>
      </c>
      <c r="H7" s="12" t="s">
        <v>91</v>
      </c>
      <c r="I7" s="12" t="s">
        <v>92</v>
      </c>
      <c r="J7" s="12" t="s">
        <v>93</v>
      </c>
      <c r="K7" s="12" t="s">
        <v>94</v>
      </c>
      <c r="L7" s="12" t="s">
        <v>95</v>
      </c>
      <c r="M7" s="12" t="s">
        <v>96</v>
      </c>
      <c r="N7" s="12" t="s">
        <v>97</v>
      </c>
      <c r="O7" s="12" t="s">
        <v>98</v>
      </c>
    </row>
    <row r="8" spans="1:17" x14ac:dyDescent="0.25">
      <c r="A8" s="39" t="s">
        <v>7</v>
      </c>
      <c r="B8" s="23">
        <f>+B9+B15+B25+B51</f>
        <v>347321281</v>
      </c>
      <c r="C8" s="24">
        <f>+C9+C15</f>
        <v>8542663.5599999987</v>
      </c>
      <c r="D8" s="73">
        <f>+D9+D15+D25</f>
        <v>8685502.7999999989</v>
      </c>
      <c r="E8" s="25">
        <f>+E9+E15+E25+E51</f>
        <v>11895078.41</v>
      </c>
      <c r="F8" s="64"/>
      <c r="G8" s="26"/>
      <c r="H8" s="26"/>
      <c r="I8" s="25"/>
      <c r="J8" s="25"/>
      <c r="K8" s="25"/>
      <c r="L8" s="25"/>
      <c r="M8" s="25"/>
      <c r="N8" s="25"/>
      <c r="O8" s="25">
        <f>SUM(C8:N8)</f>
        <v>29123244.77</v>
      </c>
      <c r="Q8" s="45"/>
    </row>
    <row r="9" spans="1:17" ht="30" x14ac:dyDescent="0.25">
      <c r="A9" s="39" t="s">
        <v>9</v>
      </c>
      <c r="B9" s="48">
        <f>+B10+B11+B14</f>
        <v>126966782.59999999</v>
      </c>
      <c r="C9" s="65">
        <f>+C10+C11+C14</f>
        <v>7690890.1999999993</v>
      </c>
      <c r="D9" s="74">
        <f>+D14+D11+D10</f>
        <v>7716365.2699999996</v>
      </c>
      <c r="E9" s="25">
        <f>+E10+E11+E14</f>
        <v>7803228.7699999996</v>
      </c>
      <c r="F9" s="64"/>
      <c r="G9" s="25"/>
      <c r="H9" s="25"/>
      <c r="I9" s="25"/>
      <c r="J9" s="25"/>
      <c r="K9" s="25"/>
      <c r="L9" s="25"/>
      <c r="M9" s="25"/>
      <c r="N9" s="25"/>
      <c r="O9" s="25">
        <f>SUM(C9:N9)</f>
        <v>23210484.239999998</v>
      </c>
    </row>
    <row r="10" spans="1:17" x14ac:dyDescent="0.25">
      <c r="A10" s="40" t="s">
        <v>10</v>
      </c>
      <c r="B10" s="47">
        <v>88844072</v>
      </c>
      <c r="C10" s="64">
        <v>6342689.4299999997</v>
      </c>
      <c r="D10" s="75">
        <v>6354000</v>
      </c>
      <c r="E10" s="68">
        <v>6369000</v>
      </c>
      <c r="F10" s="25"/>
      <c r="G10" s="25"/>
      <c r="H10" s="25"/>
      <c r="I10" s="25"/>
      <c r="J10" s="25"/>
      <c r="K10" s="25"/>
      <c r="L10" s="25"/>
      <c r="M10" s="25"/>
      <c r="N10" s="25"/>
      <c r="O10" s="25">
        <f>SUM(C10:N10)</f>
        <v>19065689.43</v>
      </c>
    </row>
    <row r="11" spans="1:17" x14ac:dyDescent="0.25">
      <c r="A11" s="40" t="s">
        <v>11</v>
      </c>
      <c r="B11" s="47">
        <v>25764500</v>
      </c>
      <c r="C11" s="63">
        <v>394000</v>
      </c>
      <c r="D11" s="75">
        <v>394000</v>
      </c>
      <c r="E11" s="68">
        <v>454000</v>
      </c>
      <c r="F11" s="25"/>
      <c r="G11" s="25"/>
      <c r="H11" s="25"/>
      <c r="I11" s="25"/>
      <c r="J11" s="25"/>
      <c r="K11" s="25"/>
      <c r="L11" s="25"/>
      <c r="M11" s="25"/>
      <c r="N11" s="25"/>
      <c r="O11" s="25">
        <f t="shared" ref="O10:O73" si="0">SUM(C11:N11)</f>
        <v>1242000</v>
      </c>
    </row>
    <row r="12" spans="1:17" ht="30" x14ac:dyDescent="0.25">
      <c r="A12" s="40" t="s">
        <v>12</v>
      </c>
      <c r="B12" s="70" t="s">
        <v>8</v>
      </c>
      <c r="C12" s="63">
        <v>0</v>
      </c>
      <c r="D12" s="66">
        <v>0</v>
      </c>
      <c r="E12" s="68"/>
      <c r="F12" s="25"/>
      <c r="G12" s="25" t="s">
        <v>113</v>
      </c>
      <c r="H12" s="25"/>
      <c r="I12" s="25"/>
      <c r="J12" s="25"/>
      <c r="K12" s="25"/>
      <c r="L12" s="25"/>
      <c r="M12" s="25"/>
      <c r="N12" s="25"/>
      <c r="O12" s="25">
        <f t="shared" si="0"/>
        <v>0</v>
      </c>
    </row>
    <row r="13" spans="1:17" ht="32.25" customHeight="1" x14ac:dyDescent="0.25">
      <c r="A13" s="40" t="s">
        <v>13</v>
      </c>
      <c r="B13" s="70">
        <v>0</v>
      </c>
      <c r="C13" s="63">
        <v>0</v>
      </c>
      <c r="D13" s="66">
        <v>0</v>
      </c>
      <c r="E13" s="68"/>
      <c r="F13" s="25"/>
      <c r="G13" s="25"/>
      <c r="H13" s="25"/>
      <c r="I13" s="25"/>
      <c r="J13" s="25"/>
      <c r="K13" s="25"/>
      <c r="L13" s="25"/>
      <c r="M13" s="25"/>
      <c r="N13" s="25"/>
      <c r="O13" s="25">
        <f t="shared" si="0"/>
        <v>0</v>
      </c>
    </row>
    <row r="14" spans="1:17" ht="27" customHeight="1" x14ac:dyDescent="0.25">
      <c r="A14" s="40" t="s">
        <v>14</v>
      </c>
      <c r="B14" s="47">
        <v>12358210.6</v>
      </c>
      <c r="C14" s="66">
        <v>954200.77</v>
      </c>
      <c r="D14" s="75">
        <v>968365.27</v>
      </c>
      <c r="E14" s="68">
        <v>980228.77</v>
      </c>
      <c r="F14" s="25"/>
      <c r="G14" s="25"/>
      <c r="H14" s="25"/>
      <c r="I14" s="25"/>
      <c r="J14" s="25"/>
      <c r="K14" s="25"/>
      <c r="L14" s="25"/>
      <c r="M14" s="25"/>
      <c r="N14" s="25"/>
      <c r="O14" s="25">
        <f t="shared" si="0"/>
        <v>2902794.81</v>
      </c>
    </row>
    <row r="15" spans="1:17" x14ac:dyDescent="0.25">
      <c r="A15" s="39" t="s">
        <v>15</v>
      </c>
      <c r="B15" s="49">
        <f>+B16+B17+B18+B19+B20+B21+B22+B23+B24</f>
        <v>205462313.40000001</v>
      </c>
      <c r="C15" s="27">
        <f>+C16+C17+C20+C21+C23+C24</f>
        <v>851773.36</v>
      </c>
      <c r="D15" s="74">
        <f>+D16+D17+D20+D21+D22+D23+D24</f>
        <v>897027.84</v>
      </c>
      <c r="E15" s="25">
        <f>+E16+E17+E18+E20+E21+E22+E23+E24</f>
        <v>2754577.47</v>
      </c>
      <c r="F15" s="64"/>
      <c r="G15" s="25"/>
      <c r="H15" s="25"/>
      <c r="I15" s="25"/>
      <c r="J15" s="25"/>
      <c r="K15" s="25"/>
      <c r="L15" s="25"/>
      <c r="M15" s="25"/>
      <c r="N15" s="25"/>
      <c r="O15" s="25">
        <f t="shared" si="0"/>
        <v>4503378.67</v>
      </c>
    </row>
    <row r="16" spans="1:17" x14ac:dyDescent="0.25">
      <c r="A16" s="40" t="s">
        <v>16</v>
      </c>
      <c r="B16" s="47">
        <v>6287595</v>
      </c>
      <c r="C16" s="63">
        <v>290801.07</v>
      </c>
      <c r="D16" s="68">
        <v>321481.44</v>
      </c>
      <c r="E16" s="68">
        <v>817646.4</v>
      </c>
      <c r="F16" s="25"/>
      <c r="G16" s="25"/>
      <c r="H16" s="25"/>
      <c r="I16" s="25"/>
      <c r="J16" s="25"/>
      <c r="K16" s="25"/>
      <c r="L16" s="25"/>
      <c r="M16" s="46"/>
      <c r="N16" s="25"/>
      <c r="O16" s="25">
        <f t="shared" si="0"/>
        <v>1429928.9100000001</v>
      </c>
    </row>
    <row r="17" spans="1:15" ht="30" x14ac:dyDescent="0.25">
      <c r="A17" s="40" t="s">
        <v>17</v>
      </c>
      <c r="B17" s="47">
        <v>173839118.40000001</v>
      </c>
      <c r="C17" s="66">
        <v>25592.36</v>
      </c>
      <c r="D17" s="68">
        <v>59000</v>
      </c>
      <c r="E17" s="68">
        <v>28178.400000000001</v>
      </c>
      <c r="F17" s="25"/>
      <c r="G17" s="25"/>
      <c r="H17" s="25"/>
      <c r="I17" s="25"/>
      <c r="J17" s="25"/>
      <c r="K17" s="25"/>
      <c r="L17" s="25"/>
      <c r="M17" s="46"/>
      <c r="N17" s="25"/>
      <c r="O17" s="25">
        <f t="shared" si="0"/>
        <v>112770.76000000001</v>
      </c>
    </row>
    <row r="18" spans="1:15" x14ac:dyDescent="0.25">
      <c r="A18" s="40" t="s">
        <v>18</v>
      </c>
      <c r="B18" s="47">
        <v>3500000</v>
      </c>
      <c r="C18" s="27">
        <v>0</v>
      </c>
      <c r="D18" s="25">
        <v>0</v>
      </c>
      <c r="E18" s="84">
        <v>768458.87</v>
      </c>
      <c r="F18" s="25"/>
      <c r="G18" s="25"/>
      <c r="H18" s="25"/>
      <c r="I18" s="25"/>
      <c r="J18" s="25"/>
      <c r="K18" s="25"/>
      <c r="L18" s="25"/>
      <c r="M18" s="46"/>
      <c r="N18" s="25"/>
      <c r="O18" s="25">
        <f t="shared" si="0"/>
        <v>768458.87</v>
      </c>
    </row>
    <row r="19" spans="1:15" ht="30.75" customHeight="1" x14ac:dyDescent="0.25">
      <c r="A19" s="40" t="s">
        <v>19</v>
      </c>
      <c r="B19" s="47">
        <v>130000</v>
      </c>
      <c r="C19" s="25">
        <v>0</v>
      </c>
      <c r="D19" s="25">
        <v>0</v>
      </c>
      <c r="E19" s="68">
        <v>0</v>
      </c>
      <c r="F19" s="25"/>
      <c r="G19" s="25"/>
      <c r="H19" s="25"/>
      <c r="I19" s="25"/>
      <c r="J19" s="25"/>
      <c r="K19" s="25"/>
      <c r="L19" s="25"/>
      <c r="M19" s="46"/>
      <c r="N19" s="25"/>
      <c r="O19" s="25">
        <f t="shared" si="0"/>
        <v>0</v>
      </c>
    </row>
    <row r="20" spans="1:15" x14ac:dyDescent="0.25">
      <c r="A20" s="40" t="s">
        <v>20</v>
      </c>
      <c r="B20" s="47">
        <v>5772000</v>
      </c>
      <c r="C20" s="68">
        <v>50000</v>
      </c>
      <c r="D20" s="68">
        <v>25000</v>
      </c>
      <c r="E20" s="68">
        <v>329306.45</v>
      </c>
      <c r="F20" s="25"/>
      <c r="G20" s="25"/>
      <c r="H20" s="25"/>
      <c r="I20" s="25"/>
      <c r="J20" s="25"/>
      <c r="K20" s="25"/>
      <c r="L20" s="25"/>
      <c r="M20" s="46"/>
      <c r="N20" s="25"/>
      <c r="O20" s="25">
        <f t="shared" si="0"/>
        <v>404306.45</v>
      </c>
    </row>
    <row r="21" spans="1:15" x14ac:dyDescent="0.25">
      <c r="A21" s="40" t="s">
        <v>21</v>
      </c>
      <c r="B21" s="47">
        <v>4386400</v>
      </c>
      <c r="C21" s="68">
        <v>261263.53</v>
      </c>
      <c r="D21" s="68">
        <v>163590</v>
      </c>
      <c r="E21" s="68">
        <v>354394.17</v>
      </c>
      <c r="F21" s="25"/>
      <c r="G21" s="25"/>
      <c r="H21" s="25"/>
      <c r="I21" s="25"/>
      <c r="J21" s="25"/>
      <c r="K21" s="25"/>
      <c r="L21" s="25"/>
      <c r="M21" s="46"/>
      <c r="N21" s="25"/>
      <c r="O21" s="25">
        <f t="shared" si="0"/>
        <v>779247.7</v>
      </c>
    </row>
    <row r="22" spans="1:15" ht="60" x14ac:dyDescent="0.25">
      <c r="A22" s="40" t="s">
        <v>22</v>
      </c>
      <c r="B22" s="47">
        <v>5100000</v>
      </c>
      <c r="C22" s="67">
        <v>0</v>
      </c>
      <c r="D22" s="75">
        <v>43070</v>
      </c>
      <c r="E22" s="68">
        <v>99440.1</v>
      </c>
      <c r="F22" s="25"/>
      <c r="G22" s="25"/>
      <c r="H22" s="25"/>
      <c r="I22" s="25"/>
      <c r="J22" s="25"/>
      <c r="K22" s="25"/>
      <c r="L22" s="25"/>
      <c r="M22" s="46"/>
      <c r="N22" s="25"/>
      <c r="O22" s="25">
        <f t="shared" si="0"/>
        <v>142510.1</v>
      </c>
    </row>
    <row r="23" spans="1:15" ht="40.5" customHeight="1" x14ac:dyDescent="0.25">
      <c r="A23" s="40" t="s">
        <v>23</v>
      </c>
      <c r="B23" s="47">
        <v>987200</v>
      </c>
      <c r="C23" s="68">
        <v>20000</v>
      </c>
      <c r="D23" s="68">
        <v>20000</v>
      </c>
      <c r="E23" s="68">
        <v>22859.08</v>
      </c>
      <c r="F23" s="25"/>
      <c r="G23" s="25"/>
      <c r="H23" s="25"/>
      <c r="I23" s="25"/>
      <c r="J23" s="25"/>
      <c r="K23" s="25"/>
      <c r="L23" s="25"/>
      <c r="M23" s="46"/>
      <c r="N23" s="25"/>
      <c r="O23" s="25">
        <f t="shared" si="0"/>
        <v>62859.08</v>
      </c>
    </row>
    <row r="24" spans="1:15" ht="30" x14ac:dyDescent="0.25">
      <c r="A24" s="40" t="s">
        <v>24</v>
      </c>
      <c r="B24" s="50">
        <v>5460000</v>
      </c>
      <c r="C24" s="68">
        <v>204116.4</v>
      </c>
      <c r="D24" s="68">
        <v>264886.40000000002</v>
      </c>
      <c r="E24" s="68">
        <v>334294</v>
      </c>
      <c r="F24" s="25"/>
      <c r="G24" s="25"/>
      <c r="H24" s="25"/>
      <c r="I24" s="25"/>
      <c r="J24" s="25"/>
      <c r="K24" s="25"/>
      <c r="L24" s="25"/>
      <c r="M24" s="46"/>
      <c r="N24" s="25"/>
      <c r="O24" s="25">
        <f t="shared" si="0"/>
        <v>803296.8</v>
      </c>
    </row>
    <row r="25" spans="1:15" x14ac:dyDescent="0.25">
      <c r="A25" s="39" t="s">
        <v>25</v>
      </c>
      <c r="B25" s="49">
        <f>+B26+B28+B30+B32+B34</f>
        <v>9231846</v>
      </c>
      <c r="C25" s="69">
        <v>0</v>
      </c>
      <c r="D25" s="25">
        <f>+D26+D27+D28+D29+D30+D31+D32+D33+D34</f>
        <v>72109.69</v>
      </c>
      <c r="E25" s="25">
        <f>+E26+E28+E30+E32+E34</f>
        <v>1216912.17</v>
      </c>
      <c r="F25" s="64"/>
      <c r="G25" s="25"/>
      <c r="H25" s="25"/>
      <c r="I25" s="25"/>
      <c r="J25" s="25"/>
      <c r="K25" s="25"/>
      <c r="L25" s="25"/>
      <c r="M25" s="25"/>
      <c r="N25" s="25"/>
      <c r="O25" s="25">
        <f t="shared" si="0"/>
        <v>1289021.8599999999</v>
      </c>
    </row>
    <row r="26" spans="1:15" ht="30" x14ac:dyDescent="0.25">
      <c r="A26" s="40" t="s">
        <v>26</v>
      </c>
      <c r="B26" s="47">
        <v>680750</v>
      </c>
      <c r="C26" s="69">
        <v>0</v>
      </c>
      <c r="D26" s="68">
        <v>3660</v>
      </c>
      <c r="E26" s="64">
        <v>3900</v>
      </c>
      <c r="F26" s="25"/>
      <c r="G26" s="25"/>
      <c r="H26" s="25"/>
      <c r="I26" s="25"/>
      <c r="J26" s="25"/>
      <c r="K26" s="25"/>
      <c r="L26" s="25"/>
      <c r="M26" s="25"/>
      <c r="N26" s="25"/>
      <c r="O26" s="25">
        <f t="shared" si="0"/>
        <v>7560</v>
      </c>
    </row>
    <row r="27" spans="1:15" x14ac:dyDescent="0.25">
      <c r="A27" s="40" t="s">
        <v>27</v>
      </c>
      <c r="B27" s="47"/>
      <c r="C27" s="69">
        <v>0</v>
      </c>
      <c r="D27" s="25"/>
      <c r="E27" s="25">
        <v>0</v>
      </c>
      <c r="F27" s="25"/>
      <c r="G27" s="25"/>
      <c r="H27" s="25"/>
      <c r="I27" s="25"/>
      <c r="J27" s="25"/>
      <c r="K27" s="25"/>
      <c r="L27" s="25"/>
      <c r="M27" s="25"/>
      <c r="N27" s="25"/>
      <c r="O27" s="25">
        <f t="shared" si="0"/>
        <v>0</v>
      </c>
    </row>
    <row r="28" spans="1:15" ht="30" x14ac:dyDescent="0.25">
      <c r="A28" s="40" t="s">
        <v>28</v>
      </c>
      <c r="B28" s="47">
        <v>700000</v>
      </c>
      <c r="C28" s="69">
        <v>0</v>
      </c>
      <c r="D28" s="74"/>
      <c r="E28" s="64">
        <v>18006.8</v>
      </c>
      <c r="F28" s="25"/>
      <c r="G28" s="25"/>
      <c r="H28" s="25"/>
      <c r="I28" s="25"/>
      <c r="J28" s="25"/>
      <c r="K28" s="25"/>
      <c r="L28" s="25"/>
      <c r="M28" s="25"/>
      <c r="N28" s="25"/>
      <c r="O28" s="25">
        <f t="shared" si="0"/>
        <v>18006.8</v>
      </c>
    </row>
    <row r="29" spans="1:15" ht="30.75" customHeight="1" x14ac:dyDescent="0.25">
      <c r="A29" s="40" t="s">
        <v>29</v>
      </c>
      <c r="B29" s="46" t="s">
        <v>8</v>
      </c>
      <c r="C29" s="69">
        <v>0</v>
      </c>
      <c r="D29" s="74"/>
      <c r="E29" s="25">
        <v>0</v>
      </c>
      <c r="F29" s="25"/>
      <c r="G29" s="25"/>
      <c r="H29" s="25"/>
      <c r="I29" s="25"/>
      <c r="J29" s="25"/>
      <c r="K29" s="25"/>
      <c r="L29" s="25"/>
      <c r="M29" s="25"/>
      <c r="N29" s="25"/>
      <c r="O29" s="25">
        <f t="shared" si="0"/>
        <v>0</v>
      </c>
    </row>
    <row r="30" spans="1:15" ht="30" x14ac:dyDescent="0.25">
      <c r="A30" s="40" t="s">
        <v>30</v>
      </c>
      <c r="B30" s="47">
        <v>207500</v>
      </c>
      <c r="C30" s="69">
        <v>0</v>
      </c>
      <c r="D30" s="74"/>
      <c r="E30" s="64">
        <v>18087.66</v>
      </c>
      <c r="F30" s="25"/>
      <c r="G30" s="25"/>
      <c r="H30" s="25"/>
      <c r="I30" s="25"/>
      <c r="J30" s="25"/>
      <c r="K30" s="25"/>
      <c r="L30" s="25"/>
      <c r="M30" s="25"/>
      <c r="N30" s="25"/>
      <c r="O30" s="25">
        <f t="shared" si="0"/>
        <v>18087.66</v>
      </c>
    </row>
    <row r="31" spans="1:15" ht="30" x14ac:dyDescent="0.25">
      <c r="A31" s="40" t="s">
        <v>31</v>
      </c>
      <c r="B31" s="46" t="s">
        <v>8</v>
      </c>
      <c r="C31" s="69">
        <v>0</v>
      </c>
      <c r="D31" s="74"/>
      <c r="E31" s="25">
        <v>0</v>
      </c>
      <c r="F31" s="25"/>
      <c r="G31" s="25"/>
      <c r="H31" s="25"/>
      <c r="I31" s="25"/>
      <c r="J31" s="25"/>
      <c r="K31" s="25"/>
      <c r="L31" s="25"/>
      <c r="M31" s="25"/>
      <c r="N31" s="25"/>
      <c r="O31" s="25">
        <f t="shared" si="0"/>
        <v>0</v>
      </c>
    </row>
    <row r="32" spans="1:15" ht="43.5" customHeight="1" x14ac:dyDescent="0.25">
      <c r="A32" s="40" t="s">
        <v>32</v>
      </c>
      <c r="B32" s="47">
        <v>6696000</v>
      </c>
      <c r="C32" s="69">
        <v>0</v>
      </c>
      <c r="D32" s="64">
        <v>55127.49</v>
      </c>
      <c r="E32" s="64">
        <v>862515.62</v>
      </c>
      <c r="F32" s="25"/>
      <c r="G32" s="25"/>
      <c r="H32" s="25"/>
      <c r="I32" s="25"/>
      <c r="J32" s="25"/>
      <c r="K32" s="25"/>
      <c r="L32" s="25"/>
      <c r="M32" s="25"/>
      <c r="N32" s="25"/>
      <c r="O32" s="25">
        <f t="shared" si="0"/>
        <v>917643.11</v>
      </c>
    </row>
    <row r="33" spans="1:15" ht="56.25" customHeight="1" x14ac:dyDescent="0.25">
      <c r="A33" s="40" t="s">
        <v>33</v>
      </c>
      <c r="B33" s="46" t="s">
        <v>8</v>
      </c>
      <c r="C33" s="69">
        <v>0</v>
      </c>
      <c r="D33" s="74"/>
      <c r="E33" s="25">
        <v>0</v>
      </c>
      <c r="F33" s="25"/>
      <c r="G33" s="25"/>
      <c r="H33" s="25"/>
      <c r="I33" s="25"/>
      <c r="J33" s="25"/>
      <c r="K33" s="25"/>
      <c r="L33" s="25"/>
      <c r="M33" s="25"/>
      <c r="N33" s="25"/>
      <c r="O33" s="25">
        <f t="shared" si="0"/>
        <v>0</v>
      </c>
    </row>
    <row r="34" spans="1:15" ht="30.75" customHeight="1" x14ac:dyDescent="0.25">
      <c r="A34" s="40" t="s">
        <v>34</v>
      </c>
      <c r="B34" s="47">
        <v>947596</v>
      </c>
      <c r="C34" s="69">
        <v>0</v>
      </c>
      <c r="D34" s="64">
        <v>13322.2</v>
      </c>
      <c r="E34" s="64">
        <v>314402.09000000003</v>
      </c>
      <c r="F34" s="25"/>
      <c r="G34" s="25"/>
      <c r="H34" s="25"/>
      <c r="I34" s="25"/>
      <c r="J34" s="25"/>
      <c r="K34" s="25"/>
      <c r="L34" s="25"/>
      <c r="M34" s="25"/>
      <c r="N34" s="25"/>
      <c r="O34" s="25">
        <f t="shared" si="0"/>
        <v>327724.29000000004</v>
      </c>
    </row>
    <row r="35" spans="1:15" x14ac:dyDescent="0.25">
      <c r="A35" s="39" t="s">
        <v>35</v>
      </c>
      <c r="B35" s="46" t="s">
        <v>8</v>
      </c>
      <c r="C35" s="69">
        <v>0</v>
      </c>
      <c r="D35" s="74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>
        <f t="shared" si="0"/>
        <v>0</v>
      </c>
    </row>
    <row r="36" spans="1:15" ht="30" x14ac:dyDescent="0.25">
      <c r="A36" s="40" t="s">
        <v>36</v>
      </c>
      <c r="B36" s="46" t="s">
        <v>8</v>
      </c>
      <c r="C36" s="69">
        <v>0</v>
      </c>
      <c r="D36" s="74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f t="shared" si="0"/>
        <v>0</v>
      </c>
    </row>
    <row r="37" spans="1:15" ht="45" x14ac:dyDescent="0.25">
      <c r="A37" s="40" t="s">
        <v>37</v>
      </c>
      <c r="B37" s="25" t="s">
        <v>8</v>
      </c>
      <c r="C37" s="69">
        <v>0</v>
      </c>
      <c r="D37" s="74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>
        <f t="shared" si="0"/>
        <v>0</v>
      </c>
    </row>
    <row r="38" spans="1:15" ht="45" x14ac:dyDescent="0.25">
      <c r="A38" s="40" t="s">
        <v>38</v>
      </c>
      <c r="B38" s="25" t="s">
        <v>8</v>
      </c>
      <c r="C38" s="69">
        <v>0</v>
      </c>
      <c r="D38" s="74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 t="shared" si="0"/>
        <v>0</v>
      </c>
    </row>
    <row r="39" spans="1:15" ht="45" x14ac:dyDescent="0.25">
      <c r="A39" s="40" t="s">
        <v>39</v>
      </c>
      <c r="B39" s="25" t="s">
        <v>8</v>
      </c>
      <c r="C39" s="69">
        <v>0</v>
      </c>
      <c r="D39" s="74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 t="shared" si="0"/>
        <v>0</v>
      </c>
    </row>
    <row r="40" spans="1:15" ht="45" x14ac:dyDescent="0.25">
      <c r="A40" s="40" t="s">
        <v>40</v>
      </c>
      <c r="B40" s="25" t="s">
        <v>8</v>
      </c>
      <c r="C40" s="69">
        <v>0</v>
      </c>
      <c r="D40" s="74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>
        <f t="shared" si="0"/>
        <v>0</v>
      </c>
    </row>
    <row r="41" spans="1:15" ht="30" x14ac:dyDescent="0.25">
      <c r="A41" s="40" t="s">
        <v>41</v>
      </c>
      <c r="B41" s="25" t="s">
        <v>8</v>
      </c>
      <c r="C41" s="69">
        <v>0</v>
      </c>
      <c r="D41" s="74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>
        <f t="shared" si="0"/>
        <v>0</v>
      </c>
    </row>
    <row r="42" spans="1:15" ht="45" x14ac:dyDescent="0.25">
      <c r="A42" s="40" t="s">
        <v>42</v>
      </c>
      <c r="B42" s="25" t="s">
        <v>8</v>
      </c>
      <c r="C42" s="69">
        <v>0</v>
      </c>
      <c r="D42" s="74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>
        <f t="shared" si="0"/>
        <v>0</v>
      </c>
    </row>
    <row r="43" spans="1:15" x14ac:dyDescent="0.25">
      <c r="A43" s="39" t="s">
        <v>43</v>
      </c>
      <c r="B43" s="25" t="s">
        <v>8</v>
      </c>
      <c r="C43" s="69">
        <v>0</v>
      </c>
      <c r="D43" s="74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>
        <f t="shared" si="0"/>
        <v>0</v>
      </c>
    </row>
    <row r="44" spans="1:15" ht="30" x14ac:dyDescent="0.25">
      <c r="A44" s="40" t="s">
        <v>44</v>
      </c>
      <c r="B44" s="25" t="s">
        <v>8</v>
      </c>
      <c r="C44" s="69">
        <v>0</v>
      </c>
      <c r="D44" s="74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>
        <f t="shared" si="0"/>
        <v>0</v>
      </c>
    </row>
    <row r="45" spans="1:15" ht="45" x14ac:dyDescent="0.25">
      <c r="A45" s="40" t="s">
        <v>45</v>
      </c>
      <c r="B45" s="25" t="s">
        <v>8</v>
      </c>
      <c r="C45" s="69">
        <v>0</v>
      </c>
      <c r="D45" s="74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>
        <f t="shared" si="0"/>
        <v>0</v>
      </c>
    </row>
    <row r="46" spans="1:15" ht="45" x14ac:dyDescent="0.25">
      <c r="A46" s="40" t="s">
        <v>46</v>
      </c>
      <c r="B46" s="25" t="s">
        <v>8</v>
      </c>
      <c r="C46" s="69">
        <v>0</v>
      </c>
      <c r="D46" s="74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>
        <f t="shared" si="0"/>
        <v>0</v>
      </c>
    </row>
    <row r="47" spans="1:15" ht="45" x14ac:dyDescent="0.25">
      <c r="A47" s="40" t="s">
        <v>47</v>
      </c>
      <c r="B47" s="25" t="s">
        <v>8</v>
      </c>
      <c r="C47" s="69">
        <v>0</v>
      </c>
      <c r="D47" s="74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>
        <f t="shared" si="0"/>
        <v>0</v>
      </c>
    </row>
    <row r="48" spans="1:15" ht="45" x14ac:dyDescent="0.25">
      <c r="A48" s="40" t="s">
        <v>48</v>
      </c>
      <c r="B48" s="25" t="s">
        <v>8</v>
      </c>
      <c r="C48" s="69">
        <v>0</v>
      </c>
      <c r="D48" s="74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>
        <f t="shared" si="0"/>
        <v>0</v>
      </c>
    </row>
    <row r="49" spans="1:15" ht="30" x14ac:dyDescent="0.25">
      <c r="A49" s="40" t="s">
        <v>49</v>
      </c>
      <c r="B49" s="25" t="s">
        <v>8</v>
      </c>
      <c r="C49" s="69">
        <v>0</v>
      </c>
      <c r="D49" s="74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>
        <f t="shared" si="0"/>
        <v>0</v>
      </c>
    </row>
    <row r="50" spans="1:15" ht="42" customHeight="1" x14ac:dyDescent="0.25">
      <c r="A50" s="40" t="s">
        <v>50</v>
      </c>
      <c r="B50" s="25" t="s">
        <v>8</v>
      </c>
      <c r="C50" s="69">
        <v>0</v>
      </c>
      <c r="D50" s="74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>
        <f t="shared" si="0"/>
        <v>0</v>
      </c>
    </row>
    <row r="51" spans="1:15" ht="30" x14ac:dyDescent="0.25">
      <c r="A51" s="39" t="s">
        <v>51</v>
      </c>
      <c r="B51" s="25">
        <f>+B52+B53+B56+B57+B59</f>
        <v>5660339</v>
      </c>
      <c r="C51" s="69">
        <v>0</v>
      </c>
      <c r="D51" s="74"/>
      <c r="E51" s="25">
        <f>+E56</f>
        <v>120360</v>
      </c>
      <c r="F51" s="25"/>
      <c r="G51" s="25"/>
      <c r="H51" s="25"/>
      <c r="I51" s="25"/>
      <c r="J51" s="25"/>
      <c r="K51" s="25"/>
      <c r="L51" s="25"/>
      <c r="M51" s="25"/>
      <c r="N51" s="25"/>
      <c r="O51" s="25">
        <f t="shared" si="0"/>
        <v>120360</v>
      </c>
    </row>
    <row r="52" spans="1:15" x14ac:dyDescent="0.25">
      <c r="A52" s="40" t="s">
        <v>52</v>
      </c>
      <c r="B52" s="51">
        <v>3660339</v>
      </c>
      <c r="C52" s="69">
        <v>0</v>
      </c>
      <c r="D52" s="74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>
        <f t="shared" si="0"/>
        <v>0</v>
      </c>
    </row>
    <row r="53" spans="1:15" ht="30" x14ac:dyDescent="0.25">
      <c r="A53" s="40" t="s">
        <v>53</v>
      </c>
      <c r="B53" s="51">
        <v>500000</v>
      </c>
      <c r="C53" s="69">
        <v>0</v>
      </c>
      <c r="D53" s="74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>
        <f t="shared" si="0"/>
        <v>0</v>
      </c>
    </row>
    <row r="54" spans="1:15" ht="30" x14ac:dyDescent="0.25">
      <c r="A54" s="40" t="s">
        <v>54</v>
      </c>
      <c r="B54" s="51"/>
      <c r="C54" s="69">
        <v>0</v>
      </c>
      <c r="D54" s="74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>
        <f t="shared" si="0"/>
        <v>0</v>
      </c>
    </row>
    <row r="55" spans="1:15" ht="45" x14ac:dyDescent="0.25">
      <c r="A55" s="40" t="s">
        <v>55</v>
      </c>
      <c r="B55" s="51"/>
      <c r="C55" s="69">
        <v>0</v>
      </c>
      <c r="D55" s="74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>
        <f t="shared" si="0"/>
        <v>0</v>
      </c>
    </row>
    <row r="56" spans="1:15" ht="30" x14ac:dyDescent="0.25">
      <c r="A56" s="40" t="s">
        <v>56</v>
      </c>
      <c r="B56" s="51">
        <v>700000</v>
      </c>
      <c r="C56" s="69">
        <v>0</v>
      </c>
      <c r="E56" s="64">
        <v>120360</v>
      </c>
      <c r="F56" s="25"/>
      <c r="G56" s="25"/>
      <c r="H56" s="25"/>
      <c r="I56" s="25"/>
      <c r="J56" s="25"/>
      <c r="K56" s="25"/>
      <c r="L56" s="25"/>
      <c r="M56" s="25"/>
      <c r="N56" s="25"/>
      <c r="O56" s="25">
        <f t="shared" si="0"/>
        <v>120360</v>
      </c>
    </row>
    <row r="57" spans="1:15" ht="30" x14ac:dyDescent="0.25">
      <c r="A57" s="40" t="s">
        <v>57</v>
      </c>
      <c r="B57" s="50">
        <v>400000</v>
      </c>
      <c r="C57" s="69">
        <v>0</v>
      </c>
      <c r="D57" s="74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>
        <f t="shared" si="0"/>
        <v>0</v>
      </c>
    </row>
    <row r="58" spans="1:15" ht="30" x14ac:dyDescent="0.25">
      <c r="A58" s="40" t="s">
        <v>58</v>
      </c>
      <c r="B58" s="46" t="s">
        <v>8</v>
      </c>
      <c r="C58" s="69">
        <v>0</v>
      </c>
      <c r="D58" s="74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>
        <f t="shared" si="0"/>
        <v>0</v>
      </c>
    </row>
    <row r="59" spans="1:15" x14ac:dyDescent="0.25">
      <c r="A59" s="40" t="s">
        <v>59</v>
      </c>
      <c r="B59" s="51">
        <v>400000</v>
      </c>
      <c r="C59" s="69">
        <v>0</v>
      </c>
      <c r="D59" s="74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>
        <f t="shared" si="0"/>
        <v>0</v>
      </c>
    </row>
    <row r="60" spans="1:15" ht="45" x14ac:dyDescent="0.25">
      <c r="A60" s="40" t="s">
        <v>60</v>
      </c>
      <c r="B60" s="25" t="s">
        <v>8</v>
      </c>
      <c r="C60" s="69">
        <v>0</v>
      </c>
      <c r="D60" s="74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>
        <f t="shared" si="0"/>
        <v>0</v>
      </c>
    </row>
    <row r="61" spans="1:15" x14ac:dyDescent="0.25">
      <c r="A61" s="39" t="s">
        <v>61</v>
      </c>
      <c r="B61" s="25" t="s">
        <v>8</v>
      </c>
      <c r="C61" s="69">
        <v>0</v>
      </c>
      <c r="D61" s="74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>
        <f t="shared" si="0"/>
        <v>0</v>
      </c>
    </row>
    <row r="62" spans="1:15" x14ac:dyDescent="0.25">
      <c r="A62" s="40" t="s">
        <v>62</v>
      </c>
      <c r="B62" s="25" t="s">
        <v>8</v>
      </c>
      <c r="C62" s="69">
        <v>0</v>
      </c>
      <c r="D62" s="74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>
        <f t="shared" si="0"/>
        <v>0</v>
      </c>
    </row>
    <row r="63" spans="1:15" x14ac:dyDescent="0.25">
      <c r="A63" s="40" t="s">
        <v>63</v>
      </c>
      <c r="B63" s="28"/>
      <c r="C63" s="69">
        <v>0</v>
      </c>
      <c r="D63" s="74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>
        <f t="shared" si="0"/>
        <v>0</v>
      </c>
    </row>
    <row r="64" spans="1:15" ht="30" x14ac:dyDescent="0.25">
      <c r="A64" s="40" t="s">
        <v>64</v>
      </c>
      <c r="B64" s="25" t="s">
        <v>8</v>
      </c>
      <c r="C64" s="69">
        <v>0</v>
      </c>
      <c r="D64" s="74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>
        <f t="shared" si="0"/>
        <v>0</v>
      </c>
    </row>
    <row r="65" spans="1:15" ht="63.75" customHeight="1" x14ac:dyDescent="0.25">
      <c r="A65" s="40" t="s">
        <v>65</v>
      </c>
      <c r="B65" s="25" t="s">
        <v>8</v>
      </c>
      <c r="C65" s="69">
        <v>0</v>
      </c>
      <c r="D65" s="74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>
        <f t="shared" si="0"/>
        <v>0</v>
      </c>
    </row>
    <row r="66" spans="1:15" ht="30" x14ac:dyDescent="0.25">
      <c r="A66" s="39" t="s">
        <v>66</v>
      </c>
      <c r="B66" s="25" t="s">
        <v>8</v>
      </c>
      <c r="C66" s="69">
        <v>0</v>
      </c>
      <c r="D66" s="74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>
        <f t="shared" si="0"/>
        <v>0</v>
      </c>
    </row>
    <row r="67" spans="1:15" ht="35.25" customHeight="1" x14ac:dyDescent="0.25">
      <c r="A67" s="40" t="s">
        <v>67</v>
      </c>
      <c r="B67" s="25" t="s">
        <v>8</v>
      </c>
      <c r="C67" s="69">
        <v>0</v>
      </c>
      <c r="D67" s="74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>
        <f t="shared" si="0"/>
        <v>0</v>
      </c>
    </row>
    <row r="68" spans="1:15" ht="40.5" customHeight="1" x14ac:dyDescent="0.25">
      <c r="A68" s="40" t="s">
        <v>68</v>
      </c>
      <c r="B68" s="25" t="s">
        <v>8</v>
      </c>
      <c r="C68" s="69">
        <v>0</v>
      </c>
      <c r="D68" s="74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>
        <f t="shared" si="0"/>
        <v>0</v>
      </c>
    </row>
    <row r="69" spans="1:15" x14ac:dyDescent="0.25">
      <c r="A69" s="39" t="s">
        <v>69</v>
      </c>
      <c r="B69" s="25" t="s">
        <v>8</v>
      </c>
      <c r="C69" s="69">
        <v>0</v>
      </c>
      <c r="D69" s="74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>
        <f t="shared" si="0"/>
        <v>0</v>
      </c>
    </row>
    <row r="70" spans="1:15" ht="30" x14ac:dyDescent="0.25">
      <c r="A70" s="40" t="s">
        <v>70</v>
      </c>
      <c r="B70" s="25" t="s">
        <v>8</v>
      </c>
      <c r="C70" s="69">
        <v>0</v>
      </c>
      <c r="D70" s="74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>
        <f t="shared" si="0"/>
        <v>0</v>
      </c>
    </row>
    <row r="71" spans="1:15" ht="30" x14ac:dyDescent="0.25">
      <c r="A71" s="40" t="s">
        <v>71</v>
      </c>
      <c r="B71" s="25" t="s">
        <v>8</v>
      </c>
      <c r="C71" s="69">
        <v>0</v>
      </c>
      <c r="D71" s="74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>
        <f t="shared" si="0"/>
        <v>0</v>
      </c>
    </row>
    <row r="72" spans="1:15" ht="45" x14ac:dyDescent="0.25">
      <c r="A72" s="40" t="s">
        <v>72</v>
      </c>
      <c r="B72" s="25" t="s">
        <v>8</v>
      </c>
      <c r="C72" s="69">
        <v>0</v>
      </c>
      <c r="D72" s="74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>
        <f t="shared" si="0"/>
        <v>0</v>
      </c>
    </row>
    <row r="73" spans="1:15" x14ac:dyDescent="0.25">
      <c r="A73" s="41" t="s">
        <v>73</v>
      </c>
      <c r="B73" s="29" t="s">
        <v>8</v>
      </c>
      <c r="C73" s="69">
        <v>0</v>
      </c>
      <c r="D73" s="76"/>
      <c r="E73" s="29"/>
      <c r="F73" s="30"/>
      <c r="G73" s="30"/>
      <c r="H73" s="30"/>
      <c r="I73" s="29"/>
      <c r="J73" s="29"/>
      <c r="K73" s="29"/>
      <c r="L73" s="29"/>
      <c r="M73" s="29"/>
      <c r="N73" s="29"/>
      <c r="O73" s="25">
        <f t="shared" si="0"/>
        <v>0</v>
      </c>
    </row>
    <row r="74" spans="1:15" x14ac:dyDescent="0.25">
      <c r="A74" s="42"/>
      <c r="B74" s="25" t="s">
        <v>8</v>
      </c>
      <c r="C74" s="69">
        <v>0</v>
      </c>
      <c r="D74" s="65"/>
      <c r="E74" s="25"/>
      <c r="F74" s="26"/>
      <c r="G74" s="38"/>
      <c r="H74" s="38"/>
      <c r="I74" s="25"/>
      <c r="J74" s="25"/>
      <c r="K74" s="25"/>
      <c r="L74" s="25"/>
      <c r="M74" s="25"/>
      <c r="N74" s="25"/>
      <c r="O74" s="25">
        <f t="shared" ref="O74:O83" si="1">SUM(C74:N74)</f>
        <v>0</v>
      </c>
    </row>
    <row r="75" spans="1:15" x14ac:dyDescent="0.25">
      <c r="A75" s="39" t="s">
        <v>74</v>
      </c>
      <c r="B75" s="25" t="s">
        <v>8</v>
      </c>
      <c r="C75" s="69">
        <v>0</v>
      </c>
      <c r="D75" s="65"/>
      <c r="E75" s="25"/>
      <c r="F75" s="26"/>
      <c r="G75" s="38"/>
      <c r="H75" s="38"/>
      <c r="I75" s="25"/>
      <c r="J75" s="25"/>
      <c r="K75" s="25"/>
      <c r="L75" s="25"/>
      <c r="M75" s="25"/>
      <c r="N75" s="25"/>
      <c r="O75" s="25">
        <f t="shared" si="1"/>
        <v>0</v>
      </c>
    </row>
    <row r="76" spans="1:15" ht="30" x14ac:dyDescent="0.25">
      <c r="A76" s="39" t="s">
        <v>75</v>
      </c>
      <c r="B76" s="25" t="s">
        <v>8</v>
      </c>
      <c r="C76" s="69">
        <v>0</v>
      </c>
      <c r="D76" s="65"/>
      <c r="E76" s="25"/>
      <c r="F76" s="26"/>
      <c r="G76" s="38"/>
      <c r="H76" s="38"/>
      <c r="I76" s="25"/>
      <c r="J76" s="25"/>
      <c r="K76" s="25"/>
      <c r="L76" s="25"/>
      <c r="M76" s="25"/>
      <c r="N76" s="25"/>
      <c r="O76" s="25">
        <f t="shared" si="1"/>
        <v>0</v>
      </c>
    </row>
    <row r="77" spans="1:15" ht="30" x14ac:dyDescent="0.25">
      <c r="A77" s="40" t="s">
        <v>76</v>
      </c>
      <c r="B77" s="25" t="s">
        <v>8</v>
      </c>
      <c r="C77" s="69">
        <v>0</v>
      </c>
      <c r="D77" s="65"/>
      <c r="E77" s="25"/>
      <c r="F77" s="26"/>
      <c r="G77" s="38"/>
      <c r="H77" s="38"/>
      <c r="I77" s="25"/>
      <c r="J77" s="25"/>
      <c r="K77" s="25"/>
      <c r="L77" s="25"/>
      <c r="M77" s="25"/>
      <c r="N77" s="25"/>
      <c r="O77" s="25">
        <f t="shared" si="1"/>
        <v>0</v>
      </c>
    </row>
    <row r="78" spans="1:15" ht="30" x14ac:dyDescent="0.25">
      <c r="A78" s="40" t="s">
        <v>77</v>
      </c>
      <c r="B78" s="25" t="s">
        <v>8</v>
      </c>
      <c r="C78" s="69">
        <v>0</v>
      </c>
      <c r="D78" s="65"/>
      <c r="E78" s="25"/>
      <c r="F78" s="26"/>
      <c r="G78" s="38"/>
      <c r="H78" s="38"/>
      <c r="I78" s="25"/>
      <c r="J78" s="25"/>
      <c r="K78" s="25"/>
      <c r="L78" s="25"/>
      <c r="M78" s="25"/>
      <c r="N78" s="25"/>
      <c r="O78" s="25">
        <f t="shared" si="1"/>
        <v>0</v>
      </c>
    </row>
    <row r="79" spans="1:15" x14ac:dyDescent="0.25">
      <c r="A79" s="39" t="s">
        <v>78</v>
      </c>
      <c r="B79" s="25" t="s">
        <v>8</v>
      </c>
      <c r="C79" s="69">
        <v>0</v>
      </c>
      <c r="D79" s="65"/>
      <c r="E79" s="25"/>
      <c r="F79" s="26"/>
      <c r="G79" s="38"/>
      <c r="H79" s="38"/>
      <c r="I79" s="25"/>
      <c r="J79" s="25"/>
      <c r="K79" s="25"/>
      <c r="L79" s="25"/>
      <c r="M79" s="25"/>
      <c r="N79" s="25"/>
      <c r="O79" s="25">
        <f t="shared" si="1"/>
        <v>0</v>
      </c>
    </row>
    <row r="80" spans="1:15" ht="30" x14ac:dyDescent="0.25">
      <c r="A80" s="40" t="s">
        <v>79</v>
      </c>
      <c r="B80" s="25" t="s">
        <v>8</v>
      </c>
      <c r="C80" s="69">
        <v>0</v>
      </c>
      <c r="D80" s="65"/>
      <c r="E80" s="25"/>
      <c r="F80" s="26"/>
      <c r="G80" s="38"/>
      <c r="H80" s="38"/>
      <c r="I80" s="25"/>
      <c r="J80" s="25"/>
      <c r="K80" s="25"/>
      <c r="L80" s="25"/>
      <c r="M80" s="25"/>
      <c r="N80" s="25"/>
      <c r="O80" s="25">
        <f t="shared" si="1"/>
        <v>0</v>
      </c>
    </row>
    <row r="81" spans="1:15" ht="30" x14ac:dyDescent="0.25">
      <c r="A81" s="40" t="s">
        <v>80</v>
      </c>
      <c r="B81" s="25" t="s">
        <v>8</v>
      </c>
      <c r="C81" s="69">
        <v>0</v>
      </c>
      <c r="D81" s="65"/>
      <c r="E81" s="25"/>
      <c r="F81" s="26"/>
      <c r="G81" s="38"/>
      <c r="H81" s="38"/>
      <c r="I81" s="25"/>
      <c r="J81" s="25"/>
      <c r="K81" s="25"/>
      <c r="L81" s="25"/>
      <c r="M81" s="25"/>
      <c r="N81" s="25"/>
      <c r="O81" s="25">
        <f t="shared" si="1"/>
        <v>0</v>
      </c>
    </row>
    <row r="82" spans="1:15" ht="30" x14ac:dyDescent="0.25">
      <c r="A82" s="39" t="s">
        <v>81</v>
      </c>
      <c r="B82" s="25" t="s">
        <v>8</v>
      </c>
      <c r="C82" s="69">
        <v>0</v>
      </c>
      <c r="D82" s="65"/>
      <c r="E82" s="25"/>
      <c r="F82" s="26"/>
      <c r="G82" s="38"/>
      <c r="H82" s="38"/>
      <c r="I82" s="25"/>
      <c r="J82" s="25"/>
      <c r="K82" s="25"/>
      <c r="L82" s="25"/>
      <c r="M82" s="25"/>
      <c r="N82" s="25"/>
      <c r="O82" s="25">
        <f t="shared" si="1"/>
        <v>0</v>
      </c>
    </row>
    <row r="83" spans="1:15" ht="22.5" customHeight="1" x14ac:dyDescent="0.25">
      <c r="A83" s="40" t="s">
        <v>82</v>
      </c>
      <c r="B83" s="25" t="s">
        <v>8</v>
      </c>
      <c r="C83" s="69">
        <v>0</v>
      </c>
      <c r="D83" s="65"/>
      <c r="E83" s="25"/>
      <c r="F83" s="26"/>
      <c r="G83" s="26"/>
      <c r="H83" s="38"/>
      <c r="I83" s="25"/>
      <c r="J83" s="25"/>
      <c r="K83" s="25"/>
      <c r="L83" s="25"/>
      <c r="M83" s="25"/>
      <c r="N83" s="25"/>
      <c r="O83" s="25">
        <f t="shared" si="1"/>
        <v>0</v>
      </c>
    </row>
    <row r="84" spans="1:15" hidden="1" x14ac:dyDescent="0.25">
      <c r="A84" s="41" t="s">
        <v>83</v>
      </c>
      <c r="B84" s="30" t="s">
        <v>8</v>
      </c>
      <c r="C84" s="69">
        <v>0</v>
      </c>
      <c r="D84" s="77" t="s">
        <v>8</v>
      </c>
      <c r="E84" s="29" t="s">
        <v>8</v>
      </c>
      <c r="F84" s="30" t="s">
        <v>8</v>
      </c>
      <c r="G84" s="30" t="s">
        <v>8</v>
      </c>
      <c r="H84" s="30" t="s">
        <v>8</v>
      </c>
      <c r="I84" s="29" t="s">
        <v>8</v>
      </c>
      <c r="J84" s="29" t="s">
        <v>8</v>
      </c>
      <c r="K84" s="29" t="s">
        <v>8</v>
      </c>
      <c r="L84" s="29" t="s">
        <v>8</v>
      </c>
      <c r="M84" s="29" t="s">
        <v>8</v>
      </c>
      <c r="N84" s="29" t="s">
        <v>8</v>
      </c>
      <c r="O84" s="29">
        <f t="shared" ref="O84:O85" si="2">SUM(C84:N84)</f>
        <v>0</v>
      </c>
    </row>
    <row r="85" spans="1:15" hidden="1" x14ac:dyDescent="0.25">
      <c r="A85" s="18"/>
      <c r="B85" s="25" t="s">
        <v>8</v>
      </c>
      <c r="C85" s="69">
        <v>0</v>
      </c>
      <c r="D85" s="32" t="s">
        <v>8</v>
      </c>
      <c r="E85" s="31" t="s">
        <v>8</v>
      </c>
      <c r="F85" s="33" t="s">
        <v>8</v>
      </c>
      <c r="G85" s="31" t="s">
        <v>8</v>
      </c>
      <c r="H85" s="38" t="s">
        <v>8</v>
      </c>
      <c r="I85" s="31" t="s">
        <v>8</v>
      </c>
      <c r="J85" s="25" t="s">
        <v>8</v>
      </c>
      <c r="K85" s="31" t="s">
        <v>8</v>
      </c>
      <c r="L85" s="31" t="s">
        <v>8</v>
      </c>
      <c r="M85" s="31" t="s">
        <v>8</v>
      </c>
      <c r="N85" s="31" t="s">
        <v>8</v>
      </c>
      <c r="O85" s="25">
        <f t="shared" si="2"/>
        <v>0</v>
      </c>
    </row>
    <row r="86" spans="1:15" ht="30" hidden="1" x14ac:dyDescent="0.25">
      <c r="A86" s="43" t="s">
        <v>84</v>
      </c>
      <c r="B86" s="52">
        <f>+B9+B15+B25+B51</f>
        <v>347321281</v>
      </c>
      <c r="C86" s="35">
        <f>C8</f>
        <v>8542663.5599999987</v>
      </c>
      <c r="D86" s="78">
        <f t="shared" ref="D86:I86" si="3">SUM(D9:D85)</f>
        <v>17371005.599999998</v>
      </c>
      <c r="E86" s="35">
        <f t="shared" si="3"/>
        <v>23790156.82</v>
      </c>
      <c r="F86" s="35">
        <f t="shared" si="3"/>
        <v>0</v>
      </c>
      <c r="G86" s="35">
        <f t="shared" si="3"/>
        <v>0</v>
      </c>
      <c r="H86" s="35">
        <f t="shared" si="3"/>
        <v>0</v>
      </c>
      <c r="I86" s="35">
        <f t="shared" si="3"/>
        <v>0</v>
      </c>
      <c r="J86" s="35">
        <f>SUM(J9:J85)</f>
        <v>0</v>
      </c>
      <c r="K86" s="35">
        <f>SUM(K9:K85)</f>
        <v>0</v>
      </c>
      <c r="L86" s="35">
        <f>SUM(L9:L85)</f>
        <v>0</v>
      </c>
      <c r="M86" s="35">
        <f>SUM(M9:M85)</f>
        <v>0</v>
      </c>
      <c r="N86" s="34" t="s">
        <v>8</v>
      </c>
      <c r="O86" s="36">
        <f>C86+D86+E86+F86+G86+H86+I86+J86+K86</f>
        <v>49703825.979999997</v>
      </c>
    </row>
    <row r="87" spans="1:15" x14ac:dyDescent="0.25">
      <c r="A87" s="14" t="s">
        <v>99</v>
      </c>
      <c r="B87" s="14"/>
      <c r="C87"/>
      <c r="D87"/>
      <c r="E87"/>
      <c r="F87"/>
      <c r="G87"/>
      <c r="H87"/>
      <c r="I87"/>
      <c r="J87"/>
      <c r="K87"/>
    </row>
    <row r="88" spans="1:15" x14ac:dyDescent="0.25">
      <c r="A88" t="s">
        <v>100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101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102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103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104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105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4"/>
      <c r="C95"/>
      <c r="D95"/>
      <c r="E95"/>
      <c r="F95"/>
      <c r="G95"/>
      <c r="H95"/>
      <c r="I95"/>
      <c r="J95"/>
      <c r="K95"/>
    </row>
    <row r="97" spans="1:9" x14ac:dyDescent="0.25">
      <c r="A97" s="37" t="s">
        <v>115</v>
      </c>
      <c r="I97" s="44"/>
    </row>
    <row r="98" spans="1:9" x14ac:dyDescent="0.25">
      <c r="A98" s="20" t="s">
        <v>116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paperSize="5" scale="61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</vt:lpstr>
      <vt:lpstr>'Plantilla Presupuesto'!Área_de_impresión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Cherci Daniela Ruiz Beltre</cp:lastModifiedBy>
  <cp:revision/>
  <cp:lastPrinted>2023-04-03T18:41:19Z</cp:lastPrinted>
  <dcterms:created xsi:type="dcterms:W3CDTF">2018-04-17T18:57:16Z</dcterms:created>
  <dcterms:modified xsi:type="dcterms:W3CDTF">2023-04-03T20:43:24Z</dcterms:modified>
  <cp:category/>
  <cp:contentStatus/>
</cp:coreProperties>
</file>