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Febrero 2024/"/>
    </mc:Choice>
  </mc:AlternateContent>
  <xr:revisionPtr revIDLastSave="97" documentId="13_ncr:1_{05D21382-3B23-467A-BC49-A64DC5245D3A}" xr6:coauthVersionLast="47" xr6:coauthVersionMax="47" xr10:uidLastSave="{0ED2A911-CD8A-48CA-91C9-9FDF34209389}"/>
  <bookViews>
    <workbookView xWindow="20370" yWindow="-120" windowWidth="29040" windowHeight="15720" xr2:uid="{045271DA-D62B-4B67-A031-49D4E787176C}"/>
  </bookViews>
  <sheets>
    <sheet name="Hoja1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19" i="16" l="1"/>
  <c r="F273" i="16" l="1"/>
  <c r="E273" i="16"/>
  <c r="G251" i="16"/>
  <c r="G252" i="16" s="1"/>
  <c r="G253" i="16" s="1"/>
  <c r="G254" i="16" s="1"/>
  <c r="G255" i="16" s="1"/>
  <c r="G256" i="16" s="1"/>
  <c r="G257" i="16" s="1"/>
  <c r="G258" i="16" s="1"/>
  <c r="G259" i="16" s="1"/>
  <c r="G260" i="16" s="1"/>
  <c r="G261" i="16" s="1"/>
  <c r="G262" i="16" s="1"/>
  <c r="G263" i="16" s="1"/>
  <c r="G264" i="16" s="1"/>
  <c r="G265" i="16" s="1"/>
  <c r="G266" i="16" s="1"/>
  <c r="G267" i="16" s="1"/>
  <c r="G268" i="16" s="1"/>
  <c r="G269" i="16" s="1"/>
  <c r="G270" i="16" s="1"/>
  <c r="G271" i="16" s="1"/>
  <c r="G272" i="16" s="1"/>
  <c r="G273" i="16" s="1"/>
  <c r="F374" i="16"/>
  <c r="E374" i="16"/>
  <c r="G352" i="16"/>
  <c r="G353" i="16" s="1"/>
  <c r="G354" i="16" s="1"/>
  <c r="G355" i="16" s="1"/>
  <c r="G356" i="16" s="1"/>
  <c r="G357" i="16" s="1"/>
  <c r="G358" i="16" s="1"/>
  <c r="G359" i="16" s="1"/>
  <c r="G360" i="16" s="1"/>
  <c r="G361" i="16" s="1"/>
  <c r="G362" i="16" s="1"/>
  <c r="G363" i="16" s="1"/>
  <c r="G364" i="16" s="1"/>
  <c r="G365" i="16" s="1"/>
  <c r="G366" i="16" s="1"/>
  <c r="G367" i="16" s="1"/>
  <c r="G368" i="16" s="1"/>
  <c r="G369" i="16" s="1"/>
  <c r="G370" i="16" s="1"/>
  <c r="G371" i="16" s="1"/>
  <c r="G372" i="16" s="1"/>
  <c r="G373" i="16" s="1"/>
  <c r="G374" i="16" s="1"/>
  <c r="C226" i="16" l="1"/>
  <c r="F114" i="16" l="1"/>
  <c r="H82" i="16"/>
  <c r="I81" i="16"/>
  <c r="J81" i="16" s="1"/>
  <c r="I80" i="16"/>
  <c r="J80" i="16" s="1"/>
  <c r="I79" i="16"/>
  <c r="J79" i="16" s="1"/>
  <c r="I78" i="16"/>
  <c r="J78" i="16" s="1"/>
  <c r="I77" i="16"/>
  <c r="J77" i="16" s="1"/>
  <c r="I76" i="16"/>
  <c r="J76" i="16" s="1"/>
  <c r="H51" i="16"/>
  <c r="I82" i="16" l="1"/>
  <c r="C410" i="16" l="1"/>
</calcChain>
</file>

<file path=xl/sharedStrings.xml><?xml version="1.0" encoding="utf-8"?>
<sst xmlns="http://schemas.openxmlformats.org/spreadsheetml/2006/main" count="722" uniqueCount="386">
  <si>
    <t>Beneficiario</t>
  </si>
  <si>
    <t>COMPANIA DOMINICANA DE TELEFONOS C POR A</t>
  </si>
  <si>
    <t>DIRECCION DE PRENSA DEL PRESIDENTE</t>
  </si>
  <si>
    <t>Total Pagado</t>
  </si>
  <si>
    <t>RNC</t>
  </si>
  <si>
    <t>2.2.1.3.01</t>
  </si>
  <si>
    <t>2.2.7.2.06</t>
  </si>
  <si>
    <t>2.1.2.2.05</t>
  </si>
  <si>
    <t>2.1.1.2.08</t>
  </si>
  <si>
    <t>2.1.5.1.01</t>
  </si>
  <si>
    <t>2.1.5.2.01</t>
  </si>
  <si>
    <t>2.1.5.3.01</t>
  </si>
  <si>
    <t>2.1.1.1.01</t>
  </si>
  <si>
    <t>Cuenta</t>
  </si>
  <si>
    <t>RELACION POR LIBRAMIENTO FONDO 100 TESORERIA NACIONAL</t>
  </si>
  <si>
    <t>VALORES EN RD$</t>
  </si>
  <si>
    <t>TOTAL</t>
  </si>
  <si>
    <t>MINISTERIO ADMINISTRATIVO DE LA PRESIDENCIA</t>
  </si>
  <si>
    <t xml:space="preserve">           Lic. Benny Adames</t>
  </si>
  <si>
    <t xml:space="preserve">        Enc. Administrativo y Financiero</t>
  </si>
  <si>
    <t xml:space="preserve">          Preparado Por</t>
  </si>
  <si>
    <t>Enc. Division Contabilidad</t>
  </si>
  <si>
    <t xml:space="preserve">    Lic. Maria Nuñez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</si>
  <si>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</si>
  <si>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</si>
  <si>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</si>
  <si>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</si>
  <si>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</si>
  <si>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</si>
  <si>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</si>
  <si>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</si>
  <si>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</si>
  <si>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</si>
  <si>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</si>
  <si>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</si>
  <si>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</si>
  <si>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</si>
  <si>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</si>
  <si>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</si>
  <si>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</si>
  <si>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</si>
  <si>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</si>
  <si>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</si>
  <si>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</si>
  <si>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</si>
  <si>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</si>
  <si>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</si>
  <si>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</si>
  <si>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</si>
  <si>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</si>
  <si>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</si>
  <si>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</si>
  <si>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</si>
  <si>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</si>
  <si>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</si>
  <si>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</si>
  <si>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</si>
  <si>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</si>
  <si>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</si>
  <si>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</si>
  <si>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</si>
  <si>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</si>
  <si>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</si>
  <si>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</si>
  <si>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</si>
  <si>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</si>
  <si>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</si>
  <si>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</si>
  <si>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</si>
  <si>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</si>
  <si>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</si>
  <si>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</si>
  <si>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</si>
  <si>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</si>
  <si>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</si>
  <si>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</si>
  <si>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</si>
  <si>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</si>
  <si>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</si>
  <si>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</si>
  <si>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</si>
  <si>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</si>
  <si>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</si>
  <si>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</si>
  <si>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</si>
  <si>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</si>
  <si>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</si>
  <si>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</si>
  <si>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</si>
  <si>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</si>
  <si>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</si>
  <si>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</si>
  <si>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</si>
  <si>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</si>
  <si>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</si>
  <si>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</si>
  <si>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</si>
  <si>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</si>
  <si>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</si>
  <si>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Lic. Benny Adames</t>
  </si>
  <si>
    <t>Enc. Administrativo y Financiero</t>
  </si>
  <si>
    <t>Revisado por</t>
  </si>
  <si>
    <t>RELACION FONDO REPONIBLE INSTITUCIONAL</t>
  </si>
  <si>
    <t>Valores en RD$</t>
  </si>
  <si>
    <t xml:space="preserve">                                                          CUENTA BANCARIA No.960-429463-1</t>
  </si>
  <si>
    <t>BALANCE INICIAL</t>
  </si>
  <si>
    <t>FECHA</t>
  </si>
  <si>
    <t>No. DOC.</t>
  </si>
  <si>
    <t>DESCRIPCION</t>
  </si>
  <si>
    <t>DEBITO</t>
  </si>
  <si>
    <t>CREDITO</t>
  </si>
  <si>
    <t xml:space="preserve">BALANCE </t>
  </si>
  <si>
    <t>DB</t>
  </si>
  <si>
    <t>Lic. Maria Nuñez</t>
  </si>
  <si>
    <t>Preparado Por</t>
  </si>
  <si>
    <t>INGRESOS Y EGRESOS</t>
  </si>
  <si>
    <t>RELACION  TRANSFERENCIAS CUENTA FONDO REPONIBLE INSTITUCIONAL</t>
  </si>
  <si>
    <t>No. DOCUMENTO</t>
  </si>
  <si>
    <t xml:space="preserve">            CUENTA</t>
  </si>
  <si>
    <t>CONCEPTO</t>
  </si>
  <si>
    <t>MONTO</t>
  </si>
  <si>
    <t>VIATICOS</t>
  </si>
  <si>
    <t>2.3.7.1.01</t>
  </si>
  <si>
    <t xml:space="preserve">             Revisado por</t>
  </si>
  <si>
    <t xml:space="preserve">                 DESCRIPCION</t>
  </si>
  <si>
    <t xml:space="preserve">    PRESPUESTO EJECUTADO</t>
  </si>
  <si>
    <t xml:space="preserve">        MONTO EJECUCION EN SIGEG PERIODO</t>
  </si>
  <si>
    <t xml:space="preserve">             </t>
  </si>
  <si>
    <t xml:space="preserve">             MONTO EJECUCION EN EXCEL PERIODO</t>
  </si>
  <si>
    <t>Benny Adames</t>
  </si>
  <si>
    <t>Encargada Administrativo y Financiero</t>
  </si>
  <si>
    <t>PROVEEDOR</t>
  </si>
  <si>
    <t>FECHA FIN FACTURA</t>
  </si>
  <si>
    <t>MONTO FACTURADO</t>
  </si>
  <si>
    <t>MONTO PAGADO A LA FECHA</t>
  </si>
  <si>
    <t>MONTO PENDIENTE</t>
  </si>
  <si>
    <t>ESTADO</t>
  </si>
  <si>
    <t>PAGADO</t>
  </si>
  <si>
    <t xml:space="preserve">     Benny Adames </t>
  </si>
  <si>
    <t>Encargada Division de Contabilidad</t>
  </si>
  <si>
    <t xml:space="preserve">  MINISTERIO ADMINISTRATIVO DE LA PRESIDENCIA</t>
  </si>
  <si>
    <t>2.3.1.1.01</t>
  </si>
  <si>
    <t xml:space="preserve">                                                                   VALORES EN RD$</t>
  </si>
  <si>
    <t xml:space="preserve">CONDENSADO EJECUCION PRESUPUESTARIA A TRAVES DEL SIGEF, FONDO 100                              </t>
  </si>
  <si>
    <t xml:space="preserve">  TESORERIA CAPITULO 0201, SUB CAPITULO 01, DAF 01 Y UE  0031.</t>
  </si>
  <si>
    <t>FECHA REGISTRO</t>
  </si>
  <si>
    <t>VALORES RD$</t>
  </si>
  <si>
    <t>430317081</t>
  </si>
  <si>
    <t>2.1.1.2.11</t>
  </si>
  <si>
    <t>101001577</t>
  </si>
  <si>
    <t>101503939</t>
  </si>
  <si>
    <t>AGUA PLANETA AZUL C POR A</t>
  </si>
  <si>
    <t xml:space="preserve">                                                   Lic. Maria Nuñez</t>
  </si>
  <si>
    <t xml:space="preserve">                                               Enc. Contabilidad</t>
  </si>
  <si>
    <t xml:space="preserve">                                             Preparado Por</t>
  </si>
  <si>
    <t>Lib.</t>
  </si>
  <si>
    <t>Concepto</t>
  </si>
  <si>
    <t xml:space="preserve">   Preparado por:</t>
  </si>
  <si>
    <t xml:space="preserve">     Autorizado por:</t>
  </si>
  <si>
    <t>María Núñez</t>
  </si>
  <si>
    <t xml:space="preserve"> BANCO DE RESERVAS DE LA REPUBLICA DOMINICANA</t>
  </si>
  <si>
    <t xml:space="preserve">2.2.3.1.01 </t>
  </si>
  <si>
    <t xml:space="preserve">DIRECCIÓN DE PRENSA DEL PRESIDENTE                                             </t>
  </si>
  <si>
    <t xml:space="preserve">          Encargada Departamento Adm. y Financiero</t>
  </si>
  <si>
    <t>Fecha</t>
  </si>
  <si>
    <t>No. Cuenta</t>
  </si>
  <si>
    <t>PAGOS A PROVEEDORES</t>
  </si>
  <si>
    <t xml:space="preserve">                                  MINISTERIO ADMINISTRATIVO DE LA PRESIDENCIA</t>
  </si>
  <si>
    <t xml:space="preserve">                                               DIRECCION DE PRENSA DEL PRESIDENTE</t>
  </si>
  <si>
    <t xml:space="preserve">                                   EJECUCION PRESUPUESTARIA CUENTA INTERNA No. 010-2384894</t>
  </si>
  <si>
    <t xml:space="preserve">                                            CAPITULO 0201, SUBCAPITULO 01, DAF 01  Y UE 0031</t>
  </si>
  <si>
    <t xml:space="preserve">                                                                  VALORES EN RD$</t>
  </si>
  <si>
    <t xml:space="preserve">                                                                                                Encargada Departamento Adm. y Financiero</t>
  </si>
  <si>
    <t>OFICINA DE COORDINACION PRESIDENCIAL</t>
  </si>
  <si>
    <t>401510472</t>
  </si>
  <si>
    <t>2.2.5.1.02</t>
  </si>
  <si>
    <t xml:space="preserve">                                                                                                             Revisado por:</t>
  </si>
  <si>
    <t xml:space="preserve">                                                                                                         Rosa Ramón</t>
  </si>
  <si>
    <t xml:space="preserve">                                                                                 Encargada Division Compras y Contrataciones</t>
  </si>
  <si>
    <t>COMISION MANEJO DE CUENTA</t>
  </si>
  <si>
    <t xml:space="preserve">                  TOTALES RD$</t>
  </si>
  <si>
    <t>MENOS: SOLICITUD DE REGULARIZACION FONDO REPONIBLE INSTITUCIONAL DEL PERIODO DEL 01  AL 31 DE ENERO</t>
  </si>
  <si>
    <t xml:space="preserve">              MINISTERIO ADMINISTRATIVO DE LA PRESIDENCIA</t>
  </si>
  <si>
    <t xml:space="preserve">          DIRECCION DE PRENSA DEL PRESIDENTE</t>
  </si>
  <si>
    <t xml:space="preserve">                   RELACION DE ESTADO DE CUENTAS DE SUPLIDORES  </t>
  </si>
  <si>
    <t>FECHA DE REGISTRO</t>
  </si>
  <si>
    <t>NCF</t>
  </si>
  <si>
    <t>DISTRIBUIDORA LAGARES SRL</t>
  </si>
  <si>
    <t>101026391</t>
  </si>
  <si>
    <t>TONER DEPOT MULTISERVICIOS EORG, SRL</t>
  </si>
  <si>
    <t>130413772</t>
  </si>
  <si>
    <t xml:space="preserve">                                                                                                            Encargada Departamento Adm. y Financiero</t>
  </si>
  <si>
    <t>101820217</t>
  </si>
  <si>
    <t>EMPRESA DISTRIBUIDORA DE ELECTRICIDAD DEL ESTE S A</t>
  </si>
  <si>
    <t>2.2.1.6.01</t>
  </si>
  <si>
    <t>Energía eléctrica</t>
  </si>
  <si>
    <t>2.2.1.5.01</t>
  </si>
  <si>
    <t>Servicio de internet y televisión por cable</t>
  </si>
  <si>
    <t>Teléfono local</t>
  </si>
  <si>
    <t>101011149</t>
  </si>
  <si>
    <t>Viamar, SA</t>
  </si>
  <si>
    <t>Mantenimiento y reparación de equipos de transporte, tracción y elevación</t>
  </si>
  <si>
    <t>00111308557</t>
  </si>
  <si>
    <t>YUMAILA SABBAGH KHOURY DE SANTANA</t>
  </si>
  <si>
    <t>2.2.5.1.01</t>
  </si>
  <si>
    <t>Alquileres y rentas de edificaciones y locales</t>
  </si>
  <si>
    <t>Hospedaje</t>
  </si>
  <si>
    <t>Alimentos y bebidas para personas</t>
  </si>
  <si>
    <t>401037272</t>
  </si>
  <si>
    <t>CORPORACION DEL ACUEDUCTO Y ALCANTARILLADO DE SANTO DOMINGO</t>
  </si>
  <si>
    <t>2.2.1.7.01</t>
  </si>
  <si>
    <t>Agua</t>
  </si>
  <si>
    <t>2.2.2.2.01</t>
  </si>
  <si>
    <t>Impresión, encuadernación y rotulación</t>
  </si>
  <si>
    <t>2.2.4.4.01</t>
  </si>
  <si>
    <t>401516454</t>
  </si>
  <si>
    <t>SEGURO NACIONAL DE SALUD</t>
  </si>
  <si>
    <t>2.2.6.3.01</t>
  </si>
  <si>
    <t>Seguros de personas</t>
  </si>
  <si>
    <t>Sueldos empleados fijos</t>
  </si>
  <si>
    <t>Contribuciones al seguro de salud</t>
  </si>
  <si>
    <t>Contribuciones al seguro de pensiones</t>
  </si>
  <si>
    <t>Contribuciones al seguro de riesgo laboral</t>
  </si>
  <si>
    <t>Empleados temporales</t>
  </si>
  <si>
    <t>Compensación servicios de seguridad</t>
  </si>
  <si>
    <t>Interinato</t>
  </si>
  <si>
    <t>PAGO POR CONCEPTO ALQUILER LOCAL 8B, ALOJAMIENTO OFICINAS ADMINISTRATIVAS DE ESTA INSTITUCION. PERIODO FACTURADO 01/01/2024-31/01/2024. NCF:B1500000025.</t>
  </si>
  <si>
    <t>PAGO POR CONCEPTO SERVICIOS ALQUILER DE PARQUEOS PARA USO DE LOS COLABORADORES DE LA INSTITUCION. PERIODO FACTURADO 23/12/23-23/01/24. NCF: B1500001209.</t>
  </si>
  <si>
    <t>NUMERO DOCUMENTO</t>
  </si>
  <si>
    <t>2.6.2 - MOBILIARIO Y EQUIPO DE AUDIO, AUDIOVISUAL, RECREATIVO Y EDUCACIONAL</t>
  </si>
  <si>
    <t>2.2.3.1.02</t>
  </si>
  <si>
    <t>01/02/2024</t>
  </si>
  <si>
    <t>93</t>
  </si>
  <si>
    <t>PAGO POR CONCEPTO SERVCIOS DE AGUA POTABLE PARA USO DE LA INSTITUCION. PERIODO FACTURADO ENERO 2024. COD.SISTEMA:15421. NCF:B1500133350 D/F 01/01/2024.</t>
  </si>
  <si>
    <t>02/02/2024</t>
  </si>
  <si>
    <t>98</t>
  </si>
  <si>
    <t>PAGO POR CONCEPTO SERVICIOS INTERNET MOVIL DE LA DPP, PERIODO FACTURADO 26/12/2023-25/01/2024. CUENTA: 787651263. eNCF: E450000032607 D/F 01/01/2024.</t>
  </si>
  <si>
    <t>99</t>
  </si>
  <si>
    <t>102017174</t>
  </si>
  <si>
    <t>HUMANO SEGUROS S A</t>
  </si>
  <si>
    <t>PAGO POR CONCEPTO SEGURO COMPLEMENTARIO DE SALUD A LOS COLABORADORES DE LA INSTITUCION. PERIODO FACTURADO 01/01/2024-31/01/2024. POLIZA: 30-95-326258. NCF:B1500031267. FACTURA: 3548905 D/F 01/01/2024.</t>
  </si>
  <si>
    <t>100</t>
  </si>
  <si>
    <t>101618787</t>
  </si>
  <si>
    <t>Altice Dominicana, SA</t>
  </si>
  <si>
    <t>PAGO POR CONCEPTO SERVICIOS INTERNET MOVIL DE LA DPP, PERIODO FACTURADO 01/12/2023-31/12/2023. CUENTA: 87933607. NCF: B1500056376 D/F 05/01/2024.</t>
  </si>
  <si>
    <t>101</t>
  </si>
  <si>
    <t>PAGO POR CONCEPTO SERVICIOS INTERNET FIJO DE LA DPP, PERIODO FACTURADO 02/01/2024-01/02/2024. CUENTA: 786728434. e-NCF: E450000032606 D/F 01/01/2024.</t>
  </si>
  <si>
    <t>05/02/2024</t>
  </si>
  <si>
    <t>110</t>
  </si>
  <si>
    <t>PAGO POR CONCEPTO SEGURO COMPLEMENTARIO DE SALUD A LOS COLABORADORES DE LA INSTITUCION. PERIODO FACTURADO 01/02/2024-29/02/2024. POLIZA: 23136. NCF:B1500010876 D/F 15/01/2024.</t>
  </si>
  <si>
    <t>07/02/2024</t>
  </si>
  <si>
    <t>130</t>
  </si>
  <si>
    <t>PAGO HOSPEDAJE AL PERSONAL DE LA DIRECCIÓN DE PRENSA DEL PRESIDENTE EN COBERTURA AGENDA PRESIDENCIAL EN LA PROVINCIA DE BARAHONA, CORRESPONDIENTE A LOS DÍAS 03 Y 04 DE ENERO 2024.</t>
  </si>
  <si>
    <t>08/02/2024</t>
  </si>
  <si>
    <t>134</t>
  </si>
  <si>
    <t>PAGO POR CONCEPTO SERVICIOS FLOTA MOVIL DE LA DPP, PERIODO FACTURADO 17/01/2024-16/02/2024. CUENTA: 787671187. e-NCF: E450000033396 D/F 22/01/2024.</t>
  </si>
  <si>
    <t>14/02/2024</t>
  </si>
  <si>
    <t>306</t>
  </si>
  <si>
    <t>307</t>
  </si>
  <si>
    <t>15/02/2024</t>
  </si>
  <si>
    <t>338</t>
  </si>
  <si>
    <t>PAGO POR CONCEPTO LLENADO BOTELLONES DE AGUA PARA USO DE LA INSTITUCION. PERIODO FACTURADO ENERO 2024. REF:DPP-UC-CD-2023-0016. NCF: B1500167224, B1500169290 Y B1500169299.</t>
  </si>
  <si>
    <t>339</t>
  </si>
  <si>
    <t>PAGO POR CONCEPTO SERVICIOS ENERGIA ELECTRICA INSTITUCIONAL LOCAL 8B, PERIODO FACTURADO 19/12/2023-19/01/2024. NIC:4352338. NCF: B1500310178 D/F 19/01/2024.</t>
  </si>
  <si>
    <t>340</t>
  </si>
  <si>
    <t>PAGO NOMINA INDEMNIZACION A EXEMPLEADO, FEBRERO2024</t>
  </si>
  <si>
    <t>2.1.1.5.03</t>
  </si>
  <si>
    <t>Prestación laboral por desvinculación</t>
  </si>
  <si>
    <t>341</t>
  </si>
  <si>
    <t>PAGO NOMINA VACACIONES  A EXEMPLEADOS, FEBRERO2024</t>
  </si>
  <si>
    <t>2.1.1.5.04</t>
  </si>
  <si>
    <t>Proporción de vacaciones no disfrutadas</t>
  </si>
  <si>
    <t>19/02/2024</t>
  </si>
  <si>
    <t>446</t>
  </si>
  <si>
    <t>PAGO POR CONCEPTO SERVICIOS IMPRESION DE HOJAS PARA USO DE LA INSTITUCION. PERIODO FACTURADO 11/12/2023-26/01/2024. NCF:B1500007198.</t>
  </si>
  <si>
    <t>20/02/2024</t>
  </si>
  <si>
    <t>473</t>
  </si>
  <si>
    <t>PAGO POR CONCEPTO SERVICIOS INTERNET MOVIL DE LA DPP, PERIODO FACTURADO 26/01/2024-25/02/2024. CUENTA: 787651263. e-NCF: E450000035215.</t>
  </si>
  <si>
    <t>474</t>
  </si>
  <si>
    <t>PAGO POR COCEPTO SERVICIOS INTERNET MOVIL DE LA DPP. PERIODO FACTURADO 01/01/2024-31/01/2024. CUENTA: 87933607. e-NCF:E450000001730.</t>
  </si>
  <si>
    <t>475</t>
  </si>
  <si>
    <t>PAGO POR COCNEPTO SERVICIOS INTERNET FIJO DE LA DPP, PERIODO FACTURADO 02/02/2024-01/03/2024. CUENTA: 786728434. e-NCF: E450000035214.</t>
  </si>
  <si>
    <t>21/02/2024</t>
  </si>
  <si>
    <t>491</t>
  </si>
  <si>
    <t>PAGO POR CONCEPTO SERVICIOS SUMINISTRO DE AGUA POTABLE PARA USO DE LA INSTITUCION. PERIODO FACTURADO FEBRERO 2024. CODIGO SISTEMA: 15421. NCF: B1500135240.</t>
  </si>
  <si>
    <t>498</t>
  </si>
  <si>
    <t>PAGO NOMINA MILITAR MES FEBRERO 2024</t>
  </si>
  <si>
    <t>500</t>
  </si>
  <si>
    <t>PAGO NOMINA FIJA MES FEBRERO 2024</t>
  </si>
  <si>
    <t>501</t>
  </si>
  <si>
    <t>PAGO NOMINA TEMPORAL, MES FEBRERO 2024</t>
  </si>
  <si>
    <t>502</t>
  </si>
  <si>
    <t>PAGO NOMINA INTERINATO, MES FEBRERO 2024</t>
  </si>
  <si>
    <t>507</t>
  </si>
  <si>
    <t>PAGO NOMINA FIJA ADICIONAL FEBRERO 2024</t>
  </si>
  <si>
    <t>23/02/2024</t>
  </si>
  <si>
    <t>564</t>
  </si>
  <si>
    <t>PAGO POR CONCEPTO SERVICIOS MANTENIMIENTO PREVENTIVO Y CORRECTIVO DEL VEHICULO DE LA INSTITUCION PLACA:G621060.</t>
  </si>
  <si>
    <t>565</t>
  </si>
  <si>
    <t>101148691</t>
  </si>
  <si>
    <t>HYL, SA</t>
  </si>
  <si>
    <t>PAGO POR CONCEPTO ADQUISICION DE NUEMATICOS PARA EL VEHICULO DE LA INSTITUCION PLACA L372613.</t>
  </si>
  <si>
    <t>2.3.5.3.01</t>
  </si>
  <si>
    <t>Llantas y neumáticos</t>
  </si>
  <si>
    <t>28/02/2024</t>
  </si>
  <si>
    <t>575</t>
  </si>
  <si>
    <t>PAGO POR CONCEPTO SEGURO COMPLEMENTARIO DE SALUD A LOS COLABORADORES DE LA INSTITUCION. PERIODO FACTURADO 01/02/2024-29/02/2024. NO.POLIZA:1-02-01717-4. NCF:B1500031768 Y NOTA DE CREDITO:B0400491521.</t>
  </si>
  <si>
    <t>PERIODO DEL 01  AL 29 DE FEBRERO  2024</t>
  </si>
  <si>
    <t>AL 29 DE FEBRERO  2024</t>
  </si>
  <si>
    <t xml:space="preserve">           AL 29 DE FEBRERO  2024</t>
  </si>
  <si>
    <t>B1500014517</t>
  </si>
  <si>
    <t>PAGO POR CONCEPTO ADQUISICION Y SERVICIOS INTALACION DE BATERIA AL VEHICULO DE LA INSTITUCION JEEP KIA SORENTO, PLACA: G621060. NCF:B1500014517</t>
  </si>
  <si>
    <t>B1500001220</t>
  </si>
  <si>
    <t>PAGO POR CONCEPTO SERVICIOS ALQUILER DE PARQUEOS PARA USO DE LOS COLABORADORES DE LA INSTITUCION. PERIODO FACTURADO 23/01/2024-22/02/2024. NCF:B1500001220.</t>
  </si>
  <si>
    <t>B1500315327</t>
  </si>
  <si>
    <t>PAGO POR CONCEPTO SERVICIOS ENERGIA ELECTRICA INSTITUCIONAL, LOCAL 8B. PERIODO FACTURADO 19/01/2024-16/02/2024. NIC:4352338. NCF:B1500315327.</t>
  </si>
  <si>
    <t>B1500001276</t>
  </si>
  <si>
    <t>131588311</t>
  </si>
  <si>
    <t>Auto Servicio Automotriz Inteligente RD, Auto Sai RD SRL</t>
  </si>
  <si>
    <t>PAGO POR CONCEPTO MANTENIMIENTO PREVENTIVO Y CORRECTIVO AL VEHICULO DE LA INSTITUCION CAMIONETA TOYOTA HILUX, PLACA: L372613. NO.ORDEN: DPP-2023-01325. NCF:B1500001276.</t>
  </si>
  <si>
    <t>B1500003448</t>
  </si>
  <si>
    <t>101018941</t>
  </si>
  <si>
    <t>Bonanza Dominicana, SAS</t>
  </si>
  <si>
    <t>PAGO POR CONCEPTO MANTENIMIENTO PREVENTIVO Y CORRECTIVO AL VEHICULO DE LA INSTITUCION MITSUBISHI 2022, PLACA L440837. NCF:B1500003448.</t>
  </si>
  <si>
    <t>29/02/2024</t>
  </si>
  <si>
    <t>B1500014633</t>
  </si>
  <si>
    <t>PAGO POR CONCEPTO SERVICIOS DE MANTENIMIENTO PREVENTIVO Y CORRECTIVO PARA EL VEHICULO DE LA INSTITUCION JEEP KIA SORENTO 2023, PLACA:G621074, CHASIS:KNARH81DBP5175374. NCF:B1500014633.</t>
  </si>
  <si>
    <t>B1500000201</t>
  </si>
  <si>
    <t>130469334</t>
  </si>
  <si>
    <t>JG Diesel, SRL</t>
  </si>
  <si>
    <t>PAGO POR CONCEPTO ADQUISICION DE COMBUSTIBLE (GASOIL OPTIMO) PARA USO DE LA PLANTA ELECTRICA DE LA INSTITUCION. NO.ORDEN: DPP-2024-00002. NCF:B1500000201.</t>
  </si>
  <si>
    <t>04/03/2024</t>
  </si>
  <si>
    <t>B1500005734</t>
  </si>
  <si>
    <t>PAGO POR CONCEPTO AQUISICION DE NEUMATICOS CON INSTALACION, ALINEACION Y BALANCEO INCLUIDA AL VEHICULO DE LA INSTITUCION CHEVROLET COLORADO 2018, PLACA:L456406. NO.ORDEN: DPP-2024-00029. NCF:B1500005734.</t>
  </si>
  <si>
    <t xml:space="preserve">                                                PERIODO DEL 01 AL 29 DE FEBRERO  2024</t>
  </si>
  <si>
    <t>DEL 01 AL  29 DE FEBRERO  2024</t>
  </si>
  <si>
    <t>PERIODO DEL 01 AL 29 DE FEBRERO  2024</t>
  </si>
  <si>
    <t xml:space="preserve">                                            PERIODO DEL 01 AL  29 DE FEBRERO  2024</t>
  </si>
  <si>
    <t>TRANSFERENCIA 006/2024</t>
  </si>
  <si>
    <t>IMPUESTO A TRANS. 006/2024</t>
  </si>
  <si>
    <t>TRANSFERENCIA 007/2024</t>
  </si>
  <si>
    <t>IMPUESTO A TRANS. 007/2024</t>
  </si>
  <si>
    <t>CR</t>
  </si>
  <si>
    <t xml:space="preserve">ANTICIPO FINANCIERO </t>
  </si>
  <si>
    <t>TRANSFERENCIA 008/2024</t>
  </si>
  <si>
    <t>IMPUESTO A TRANS. 008/2024</t>
  </si>
  <si>
    <t>TRANSFERENCIA 009/2024</t>
  </si>
  <si>
    <t>IMPUESTO A TRANS. 009/2024</t>
  </si>
  <si>
    <t>TRANSFERENCIA 010/2024</t>
  </si>
  <si>
    <t>IMPUESTO A TRANS. 010/2024</t>
  </si>
  <si>
    <t>TRANSFERENCIA 011/2024</t>
  </si>
  <si>
    <t>IMPUESTO A TRANS. 011/2024</t>
  </si>
  <si>
    <t>TRANSFERENCIA 012/2024</t>
  </si>
  <si>
    <t>IMPUESTO A TRANS. 012/2024</t>
  </si>
  <si>
    <t>TRANSFERENCIA 013/2024</t>
  </si>
  <si>
    <t>IMPUESTO A TRANS. 013/2024</t>
  </si>
  <si>
    <t>TRANSFERENCIA 014/2024</t>
  </si>
  <si>
    <t>IMPUESTO A TRANS. 014/2024</t>
  </si>
  <si>
    <t>TRANSFERENCIA 015/2024</t>
  </si>
  <si>
    <t>IMPUESTO A TRANS. 015/2024</t>
  </si>
  <si>
    <t>29/02/2023</t>
  </si>
  <si>
    <t>Por concepto pago de viáticos al personal de esta institución, en cobertura agenda presidencial, en la provincia Barahona, correspondiente al día 25 enero/2024.</t>
  </si>
  <si>
    <t>Por concepto pago de viáticos al personal de esta institución, en cobertura especial por natalicio de Juan Pablo Duarte, en la provincia Duarte, correspondiente al día 26 enero/2024.</t>
  </si>
  <si>
    <t xml:space="preserve">Por concepto pago de viáticos al personal de esta institución, en el encuentro con medios locales y corresponsales provinciales, en las provincias Bahoruco y Neiba, correspondiente al día 27 enero/2024. </t>
  </si>
  <si>
    <t>2.2.3.1.03</t>
  </si>
  <si>
    <t>Por concepto pago de viáticos al personal de esta institución, en cobertura especial LA Semanal desde el Hotel Caoba, en la provincia Duarte, correspondiente al día 29 enero/2024.</t>
  </si>
  <si>
    <t>2.2.3.1.04</t>
  </si>
  <si>
    <t>Por pago de viáticos al personal de esta institución, en cobertura vicepresidenta Raquel Peña, en la provincia Barahona, el 01 febrero/2024.</t>
  </si>
  <si>
    <t>COMBUSTIBLE</t>
  </si>
  <si>
    <t>Pago de asignación de combustible para personal autorizado de esta institución, correspondiente al mes Enero/2024</t>
  </si>
  <si>
    <t>PEAJE</t>
  </si>
  <si>
    <t xml:space="preserve">Recarga del paso rapido para la flotilla institucional. </t>
  </si>
  <si>
    <t xml:space="preserve"> Por pago de viáticos al personal de esta institución, en cobertura agenda presidencial, en las provincias San Juan y La Vega, correspondiente al 23 febrero/2024</t>
  </si>
  <si>
    <t>Por pago de viáticos personal de esta institución, en representación institucional en velatorio del padre de la colaboradora Rosa Ramón (Encargada de Compras y Contrataciones), en la provincia de Elías Piñas, el 26 de febrero/2024.</t>
  </si>
  <si>
    <t>Por pago de viáticos al personal de esta institución, en cobertura agenda presidencial, en la provincia Peravia, correspondiente al 14 febrero/2024.</t>
  </si>
  <si>
    <t>TRANSFERENCIA 027/2023</t>
  </si>
  <si>
    <t>por concepto pago de viáticos personal de esta institución, en cobertura de la agenda del presidente en las provincias La Romana y San Pedro de Macoris, correspondiente al día 21 de febrero/2023.</t>
  </si>
  <si>
    <t>TRANSFERENCIA 028/2023</t>
  </si>
  <si>
    <t>por concepto pago de viáticos personal de esta institución, los cuales estarán asistiendo a la reunión del primer trimestre del año en curso en la provincia de Santo Domingo, correspondiente al día 24 de febrero/2023.</t>
  </si>
  <si>
    <t>TRANSFERENCIA 029/2023</t>
  </si>
  <si>
    <t>PAGO COMPRA DE COMBUSTIBLE. TARJETA # 2106</t>
  </si>
  <si>
    <t>TRANSFERENCIA 030/2023</t>
  </si>
  <si>
    <t>por concepto pago de viáticos personal de esta institución, por asistir a la reunión del primer trimestre del año en curso en la provincia de Santo Domingo, correspondiente al día 24 de febrero/2023.</t>
  </si>
  <si>
    <t>TRANSFERENCIA 031/2023</t>
  </si>
  <si>
    <t>por concepto pago de viáticos personal de esta institución, en cobertura agenda del presidente, en la provincia de Puerto Plata, correspondiente al día 24 de febrero/2023.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</si>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</sst>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-* #,##0.00_-;\-* #,##0.00_-;_-* &quot;-&quot;??_-;_-@_-"/>
    <numFmt numFmtId="166" formatCode="_(* #,##0_);_(* \(#,##0\);_(* &quot;-&quot;??_);_(@_)"/>
    <numFmt numFmtId="167" formatCode="_-[$$-409]* #,##0.00_ ;_-[$$-409]* \-#,##0.00\ ;_-[$$-409]* &quot;-&quot;??_ ;_-@_ "/>
    <numFmt numFmtId="168" formatCode="_([$$-409]* #,##0.00_);_([$$-409]* \(#,##0.00\);_([$$-409]* &quot;-&quot;??_);_(@_)"/>
    <numFmt numFmtId="169" formatCode="dd\-mm\-yy;@"/>
    <numFmt numFmtId="170" formatCode="dd/mm/yyyy;@"/>
  </numFmts>
  <fonts count="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b/>
      <sz val="8"/>
      <color theme="1"/>
      <name val="Georgia"/>
      <family val="1"/>
    </font>
    <font>
      <sz val="12"/>
      <color rgb="FF000000"/>
      <name val="Calibri"/>
      <family val="2"/>
    </font>
    <font>
      <sz val="8"/>
      <color theme="1"/>
      <name val="Georgia"/>
      <family val="1"/>
    </font>
    <font>
      <sz val="11"/>
      <color theme="1"/>
      <name val="Verdana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rgb="FF000000"/>
      <name val="Tahoma"/>
      <family val="2"/>
    </font>
    <font>
      <b/>
      <sz val="12"/>
      <color rgb="FF000000"/>
      <name val="Calibri"/>
      <family val="2"/>
    </font>
    <font>
      <b/>
      <sz val="12"/>
      <color rgb="FF000000"/>
      <name val="Arial"/>
      <family val="2"/>
    </font>
    <font>
      <b/>
      <sz val="14"/>
      <color theme="1"/>
      <name val="Calibri Light"/>
      <family val="1"/>
      <scheme val="maj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sz val="8"/>
      <color rgb="FF00000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165" fontId="5" fillId="0" borderId="0" applyFont="0" applyFill="0" applyBorder="0" applyAlignment="0" applyProtection="0"/>
    <xf numFmtId="0" fontId="8" fillId="0" borderId="0"/>
    <xf numFmtId="0" fontId="8" fillId="0" borderId="0"/>
  </cellStyleXfs>
  <cellXfs count="24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/>
    </xf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vertical="center" wrapText="1"/>
    </xf>
    <xf numFmtId="0" fontId="19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17" fillId="0" borderId="9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/>
    <xf numFmtId="0" fontId="13" fillId="0" borderId="0" xfId="0" applyFont="1"/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4" fillId="0" borderId="0" xfId="0" applyFont="1"/>
    <xf numFmtId="0" fontId="10" fillId="0" borderId="2" xfId="0" applyFont="1" applyBorder="1" applyAlignment="1">
      <alignment horizontal="left" vertical="center" wrapText="1"/>
    </xf>
    <xf numFmtId="165" fontId="10" fillId="3" borderId="2" xfId="2" applyFont="1" applyFill="1" applyBorder="1" applyAlignment="1">
      <alignment horizontal="center" vertical="center" wrapText="1"/>
    </xf>
    <xf numFmtId="0" fontId="25" fillId="0" borderId="0" xfId="0" applyFont="1" applyAlignment="1">
      <alignment horizontal="right"/>
    </xf>
    <xf numFmtId="14" fontId="3" fillId="0" borderId="0" xfId="0" applyNumberFormat="1" applyFont="1" applyAlignment="1">
      <alignment horizontal="center"/>
    </xf>
    <xf numFmtId="4" fontId="0" fillId="0" borderId="0" xfId="0" applyNumberFormat="1"/>
    <xf numFmtId="0" fontId="23" fillId="0" borderId="0" xfId="0" applyFont="1"/>
    <xf numFmtId="0" fontId="10" fillId="5" borderId="0" xfId="0" applyFont="1" applyFill="1" applyAlignment="1">
      <alignment horizontal="left" vertical="center" wrapText="1"/>
    </xf>
    <xf numFmtId="165" fontId="10" fillId="6" borderId="3" xfId="2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/>
    </xf>
    <xf numFmtId="0" fontId="27" fillId="0" borderId="0" xfId="0" applyFont="1"/>
    <xf numFmtId="0" fontId="2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7" fontId="0" fillId="0" borderId="0" xfId="0" applyNumberFormat="1"/>
    <xf numFmtId="0" fontId="28" fillId="0" borderId="0" xfId="0" applyFont="1" applyAlignment="1">
      <alignment horizontal="center"/>
    </xf>
    <xf numFmtId="0" fontId="0" fillId="7" borderId="5" xfId="0" applyFill="1" applyBorder="1"/>
    <xf numFmtId="44" fontId="0" fillId="0" borderId="0" xfId="0" applyNumberFormat="1" applyAlignment="1">
      <alignment horizontal="center" vertical="center"/>
    </xf>
    <xf numFmtId="44" fontId="0" fillId="0" borderId="0" xfId="0" applyNumberFormat="1"/>
    <xf numFmtId="44" fontId="1" fillId="0" borderId="0" xfId="0" applyNumberFormat="1" applyFont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 wrapText="1"/>
    </xf>
    <xf numFmtId="169" fontId="29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168" fontId="29" fillId="0" borderId="1" xfId="0" applyNumberFormat="1" applyFont="1" applyBorder="1"/>
    <xf numFmtId="0" fontId="4" fillId="0" borderId="0" xfId="0" applyFont="1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left" wrapText="1"/>
    </xf>
    <xf numFmtId="4" fontId="30" fillId="0" borderId="0" xfId="0" applyNumberFormat="1" applyFont="1"/>
    <xf numFmtId="0" fontId="31" fillId="0" borderId="0" xfId="0" applyFont="1" applyAlignment="1">
      <alignment wrapText="1"/>
    </xf>
    <xf numFmtId="0" fontId="31" fillId="0" borderId="0" xfId="0" applyFont="1"/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/>
    <xf numFmtId="0" fontId="33" fillId="0" borderId="0" xfId="0" applyFont="1" applyAlignment="1">
      <alignment wrapText="1"/>
    </xf>
    <xf numFmtId="43" fontId="0" fillId="0" borderId="0" xfId="0" applyNumberFormat="1"/>
    <xf numFmtId="4" fontId="25" fillId="0" borderId="0" xfId="0" applyNumberFormat="1" applyFont="1"/>
    <xf numFmtId="4" fontId="25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0" fillId="0" borderId="0" xfId="0" applyNumberFormat="1" applyAlignment="1">
      <alignment wrapText="1"/>
    </xf>
    <xf numFmtId="0" fontId="34" fillId="0" borderId="1" xfId="0" applyFont="1" applyBorder="1" applyAlignment="1">
      <alignment vertical="center" wrapText="1"/>
    </xf>
    <xf numFmtId="0" fontId="36" fillId="0" borderId="1" xfId="0" applyFont="1" applyBorder="1" applyAlignment="1">
      <alignment horizontal="center"/>
    </xf>
    <xf numFmtId="0" fontId="36" fillId="0" borderId="0" xfId="0" applyFont="1" applyAlignment="1">
      <alignment wrapText="1"/>
    </xf>
    <xf numFmtId="0" fontId="36" fillId="0" borderId="0" xfId="0" applyFont="1" applyAlignment="1">
      <alignment horizontal="center"/>
    </xf>
    <xf numFmtId="0" fontId="36" fillId="0" borderId="0" xfId="0" applyFont="1"/>
    <xf numFmtId="0" fontId="37" fillId="0" borderId="0" xfId="0" applyFont="1"/>
    <xf numFmtId="4" fontId="37" fillId="0" borderId="0" xfId="0" applyNumberFormat="1" applyFont="1" applyAlignment="1">
      <alignment wrapText="1"/>
    </xf>
    <xf numFmtId="4" fontId="37" fillId="0" borderId="0" xfId="0" applyNumberFormat="1" applyFont="1"/>
    <xf numFmtId="4" fontId="36" fillId="0" borderId="0" xfId="0" applyNumberFormat="1" applyFont="1" applyAlignment="1">
      <alignment wrapText="1"/>
    </xf>
    <xf numFmtId="0" fontId="8" fillId="0" borderId="0" xfId="3" applyAlignment="1">
      <alignment horizontal="left" vertical="center"/>
    </xf>
    <xf numFmtId="0" fontId="1" fillId="7" borderId="5" xfId="0" applyFont="1" applyFill="1" applyBorder="1" applyAlignment="1">
      <alignment horizontal="center"/>
    </xf>
    <xf numFmtId="0" fontId="38" fillId="0" borderId="0" xfId="0" applyFont="1" applyAlignment="1">
      <alignment horizontal="left"/>
    </xf>
    <xf numFmtId="0" fontId="36" fillId="0" borderId="0" xfId="0" applyFont="1" applyAlignment="1">
      <alignment horizontal="center" wrapText="1"/>
    </xf>
    <xf numFmtId="0" fontId="36" fillId="0" borderId="0" xfId="0" applyFont="1" applyAlignment="1">
      <alignment horizontal="left" wrapText="1"/>
    </xf>
    <xf numFmtId="4" fontId="36" fillId="0" borderId="0" xfId="0" applyNumberFormat="1" applyFont="1"/>
    <xf numFmtId="49" fontId="37" fillId="6" borderId="1" xfId="0" applyNumberFormat="1" applyFont="1" applyFill="1" applyBorder="1" applyAlignment="1">
      <alignment horizontal="center"/>
    </xf>
    <xf numFmtId="49" fontId="37" fillId="6" borderId="1" xfId="0" applyNumberFormat="1" applyFont="1" applyFill="1" applyBorder="1" applyAlignment="1">
      <alignment horizontal="center" wrapText="1"/>
    </xf>
    <xf numFmtId="4" fontId="37" fillId="6" borderId="1" xfId="0" applyNumberFormat="1" applyFont="1" applyFill="1" applyBorder="1" applyAlignment="1">
      <alignment horizontal="center" wrapText="1"/>
    </xf>
    <xf numFmtId="15" fontId="36" fillId="0" borderId="1" xfId="0" applyNumberFormat="1" applyFont="1" applyBorder="1" applyAlignment="1">
      <alignment horizontal="center"/>
    </xf>
    <xf numFmtId="49" fontId="36" fillId="0" borderId="1" xfId="0" applyNumberFormat="1" applyFont="1" applyBorder="1" applyAlignment="1">
      <alignment horizontal="center"/>
    </xf>
    <xf numFmtId="49" fontId="36" fillId="0" borderId="1" xfId="0" applyNumberFormat="1" applyFont="1" applyBorder="1" applyAlignment="1">
      <alignment horizontal="left"/>
    </xf>
    <xf numFmtId="4" fontId="36" fillId="0" borderId="1" xfId="0" applyNumberFormat="1" applyFont="1" applyBorder="1" applyAlignment="1">
      <alignment horizontal="right"/>
    </xf>
    <xf numFmtId="14" fontId="1" fillId="7" borderId="16" xfId="0" applyNumberFormat="1" applyFont="1" applyFill="1" applyBorder="1" applyAlignment="1">
      <alignment horizontal="center"/>
    </xf>
    <xf numFmtId="168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39" fillId="0" borderId="0" xfId="0" applyFont="1" applyAlignment="1">
      <alignment horizontal="center"/>
    </xf>
    <xf numFmtId="15" fontId="41" fillId="0" borderId="1" xfId="0" applyNumberFormat="1" applyFont="1" applyBorder="1" applyAlignment="1">
      <alignment horizontal="center"/>
    </xf>
    <xf numFmtId="0" fontId="40" fillId="0" borderId="1" xfId="0" applyFont="1" applyBorder="1"/>
    <xf numFmtId="4" fontId="41" fillId="0" borderId="1" xfId="0" applyNumberFormat="1" applyFont="1" applyBorder="1" applyAlignment="1">
      <alignment horizontal="right"/>
    </xf>
    <xf numFmtId="4" fontId="38" fillId="0" borderId="1" xfId="0" applyNumberFormat="1" applyFont="1" applyBorder="1"/>
    <xf numFmtId="49" fontId="36" fillId="0" borderId="1" xfId="0" applyNumberFormat="1" applyFont="1" applyBorder="1" applyAlignment="1">
      <alignment wrapText="1"/>
    </xf>
    <xf numFmtId="49" fontId="41" fillId="0" borderId="1" xfId="0" applyNumberFormat="1" applyFont="1" applyBorder="1" applyAlignment="1">
      <alignment horizontal="center"/>
    </xf>
    <xf numFmtId="49" fontId="41" fillId="0" borderId="1" xfId="0" applyNumberFormat="1" applyFont="1" applyBorder="1" applyAlignment="1">
      <alignment wrapText="1"/>
    </xf>
    <xf numFmtId="0" fontId="36" fillId="0" borderId="1" xfId="0" applyFont="1" applyBorder="1"/>
    <xf numFmtId="0" fontId="36" fillId="0" borderId="1" xfId="0" applyFont="1" applyBorder="1" applyAlignment="1">
      <alignment wrapText="1"/>
    </xf>
    <xf numFmtId="0" fontId="36" fillId="0" borderId="1" xfId="0" applyFont="1" applyBorder="1" applyAlignment="1">
      <alignment horizontal="center" wrapText="1"/>
    </xf>
    <xf numFmtId="0" fontId="37" fillId="0" borderId="1" xfId="0" applyFont="1" applyBorder="1" applyAlignment="1">
      <alignment horizontal="center" wrapText="1"/>
    </xf>
    <xf numFmtId="4" fontId="37" fillId="0" borderId="1" xfId="0" applyNumberFormat="1" applyFont="1" applyBorder="1"/>
    <xf numFmtId="49" fontId="35" fillId="8" borderId="1" xfId="0" applyNumberFormat="1" applyFont="1" applyFill="1" applyBorder="1" applyAlignment="1">
      <alignment horizontal="center" vertical="center" wrapText="1"/>
    </xf>
    <xf numFmtId="49" fontId="35" fillId="8" borderId="1" xfId="0" applyNumberFormat="1" applyFont="1" applyFill="1" applyBorder="1" applyAlignment="1">
      <alignment horizontal="center" vertical="center"/>
    </xf>
    <xf numFmtId="0" fontId="35" fillId="8" borderId="1" xfId="0" applyFont="1" applyFill="1" applyBorder="1" applyAlignment="1">
      <alignment horizontal="center" vertical="center" wrapText="1"/>
    </xf>
    <xf numFmtId="4" fontId="35" fillId="8" borderId="1" xfId="0" applyNumberFormat="1" applyFont="1" applyFill="1" applyBorder="1" applyAlignment="1">
      <alignment horizontal="center" vertical="center" wrapText="1"/>
    </xf>
    <xf numFmtId="14" fontId="40" fillId="0" borderId="1" xfId="0" applyNumberFormat="1" applyFont="1" applyBorder="1" applyAlignment="1">
      <alignment horizontal="left"/>
    </xf>
    <xf numFmtId="0" fontId="38" fillId="0" borderId="1" xfId="0" applyFont="1" applyBorder="1" applyAlignment="1">
      <alignment wrapText="1"/>
    </xf>
    <xf numFmtId="14" fontId="42" fillId="0" borderId="0" xfId="0" applyNumberFormat="1" applyFont="1" applyAlignment="1">
      <alignment horizontal="left"/>
    </xf>
    <xf numFmtId="0" fontId="42" fillId="0" borderId="0" xfId="0" applyFont="1"/>
    <xf numFmtId="0" fontId="42" fillId="0" borderId="0" xfId="0" applyFont="1" applyAlignment="1">
      <alignment wrapText="1"/>
    </xf>
    <xf numFmtId="4" fontId="42" fillId="0" borderId="0" xfId="0" applyNumberFormat="1" applyFont="1"/>
    <xf numFmtId="0" fontId="43" fillId="4" borderId="1" xfId="0" applyFont="1" applyFill="1" applyBorder="1" applyAlignment="1">
      <alignment horizontal="center" wrapText="1"/>
    </xf>
    <xf numFmtId="4" fontId="43" fillId="4" borderId="1" xfId="0" applyNumberFormat="1" applyFont="1" applyFill="1" applyBorder="1" applyAlignment="1">
      <alignment horizontal="center" wrapText="1"/>
    </xf>
    <xf numFmtId="49" fontId="44" fillId="0" borderId="1" xfId="0" applyNumberFormat="1" applyFont="1" applyBorder="1" applyAlignment="1">
      <alignment horizontal="left"/>
    </xf>
    <xf numFmtId="0" fontId="45" fillId="0" borderId="1" xfId="0" applyFont="1" applyBorder="1" applyAlignment="1">
      <alignment wrapText="1"/>
    </xf>
    <xf numFmtId="49" fontId="44" fillId="0" borderId="1" xfId="0" applyNumberFormat="1" applyFont="1" applyBorder="1" applyAlignment="1">
      <alignment wrapText="1"/>
    </xf>
    <xf numFmtId="15" fontId="44" fillId="0" borderId="1" xfId="0" applyNumberFormat="1" applyFont="1" applyBorder="1" applyAlignment="1">
      <alignment horizontal="center"/>
    </xf>
    <xf numFmtId="49" fontId="44" fillId="0" borderId="1" xfId="0" applyNumberFormat="1" applyFont="1" applyBorder="1" applyAlignment="1">
      <alignment horizontal="center"/>
    </xf>
    <xf numFmtId="14" fontId="45" fillId="0" borderId="1" xfId="0" applyNumberFormat="1" applyFont="1" applyBorder="1" applyAlignment="1">
      <alignment horizontal="center"/>
    </xf>
    <xf numFmtId="4" fontId="44" fillId="0" borderId="1" xfId="0" applyNumberFormat="1" applyFont="1" applyBorder="1" applyAlignment="1">
      <alignment horizontal="right"/>
    </xf>
    <xf numFmtId="4" fontId="45" fillId="0" borderId="1" xfId="0" applyNumberFormat="1" applyFont="1" applyBorder="1"/>
    <xf numFmtId="3" fontId="45" fillId="0" borderId="1" xfId="0" applyNumberFormat="1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49" fontId="46" fillId="0" borderId="12" xfId="0" applyNumberFormat="1" applyFont="1" applyBorder="1" applyAlignment="1">
      <alignment horizontal="center"/>
    </xf>
    <xf numFmtId="0" fontId="47" fillId="0" borderId="12" xfId="0" applyFont="1" applyBorder="1"/>
    <xf numFmtId="4" fontId="47" fillId="0" borderId="12" xfId="0" applyNumberFormat="1" applyFont="1" applyBorder="1" applyAlignment="1">
      <alignment wrapText="1"/>
    </xf>
    <xf numFmtId="4" fontId="47" fillId="0" borderId="12" xfId="0" applyNumberFormat="1" applyFont="1" applyBorder="1"/>
    <xf numFmtId="0" fontId="0" fillId="0" borderId="12" xfId="0" applyBorder="1"/>
    <xf numFmtId="0" fontId="0" fillId="0" borderId="12" xfId="0" applyBorder="1" applyAlignment="1">
      <alignment horizontal="center"/>
    </xf>
    <xf numFmtId="0" fontId="1" fillId="0" borderId="17" xfId="0" applyFont="1" applyBorder="1" applyAlignment="1">
      <alignment horizontal="left" vertical="center" wrapText="1"/>
    </xf>
    <xf numFmtId="4" fontId="0" fillId="0" borderId="17" xfId="0" applyNumberFormat="1" applyBorder="1"/>
    <xf numFmtId="0" fontId="0" fillId="0" borderId="18" xfId="0" applyBorder="1" applyAlignment="1">
      <alignment horizontal="left" vertical="center" wrapText="1"/>
    </xf>
    <xf numFmtId="4" fontId="0" fillId="0" borderId="18" xfId="0" applyNumberFormat="1" applyBorder="1"/>
    <xf numFmtId="165" fontId="11" fillId="0" borderId="18" xfId="2" applyFont="1" applyBorder="1" applyAlignment="1">
      <alignment horizontal="center" wrapText="1"/>
    </xf>
    <xf numFmtId="0" fontId="1" fillId="0" borderId="18" xfId="0" applyFont="1" applyBorder="1" applyAlignment="1">
      <alignment horizontal="left" vertical="center" wrapText="1"/>
    </xf>
    <xf numFmtId="4" fontId="1" fillId="0" borderId="18" xfId="0" applyNumberFormat="1" applyFont="1" applyBorder="1"/>
    <xf numFmtId="165" fontId="11" fillId="0" borderId="18" xfId="2" applyFont="1" applyFill="1" applyBorder="1" applyAlignment="1">
      <alignment horizontal="center" wrapText="1"/>
    </xf>
    <xf numFmtId="165" fontId="10" fillId="0" borderId="18" xfId="2" applyFont="1" applyBorder="1" applyAlignment="1">
      <alignment horizontal="center" wrapText="1"/>
    </xf>
    <xf numFmtId="0" fontId="0" fillId="0" borderId="18" xfId="0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165" fontId="11" fillId="0" borderId="18" xfId="2" applyFont="1" applyBorder="1" applyAlignment="1">
      <alignment wrapText="1"/>
    </xf>
    <xf numFmtId="0" fontId="1" fillId="2" borderId="18" xfId="0" applyFont="1" applyFill="1" applyBorder="1" applyAlignment="1">
      <alignment horizontal="left" vertical="center" wrapText="1"/>
    </xf>
    <xf numFmtId="166" fontId="10" fillId="2" borderId="18" xfId="0" applyNumberFormat="1" applyFont="1" applyFill="1" applyBorder="1" applyAlignment="1">
      <alignment horizontal="center" wrapText="1"/>
    </xf>
    <xf numFmtId="0" fontId="10" fillId="2" borderId="19" xfId="0" applyFont="1" applyFill="1" applyBorder="1" applyAlignment="1">
      <alignment horizontal="left" vertical="center" wrapText="1"/>
    </xf>
    <xf numFmtId="166" fontId="10" fillId="2" borderId="19" xfId="0" applyNumberFormat="1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wrapText="1"/>
    </xf>
    <xf numFmtId="0" fontId="11" fillId="0" borderId="20" xfId="0" applyFont="1" applyBorder="1" applyAlignment="1">
      <alignment horizontal="center"/>
    </xf>
    <xf numFmtId="0" fontId="49" fillId="9" borderId="0" xfId="0" applyFont="1" applyFill="1" applyAlignment="1">
      <alignment horizontal="center" vertical="center" wrapText="1"/>
    </xf>
    <xf numFmtId="0" fontId="48" fillId="9" borderId="0" xfId="0" applyFont="1" applyFill="1"/>
    <xf numFmtId="4" fontId="0" fillId="0" borderId="0" xfId="0" applyNumberFormat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4" fontId="4" fillId="0" borderId="13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3" applyFont="1" applyAlignment="1">
      <alignment horizontal="left" vertical="center" wrapText="1"/>
    </xf>
    <xf numFmtId="0" fontId="8" fillId="0" borderId="0" xfId="3" applyAlignment="1">
      <alignment horizontal="left" vertical="center" wrapText="1"/>
    </xf>
    <xf numFmtId="0" fontId="8" fillId="0" borderId="0" xfId="3" applyAlignment="1">
      <alignment horizontal="left" vertical="center"/>
    </xf>
    <xf numFmtId="0" fontId="1" fillId="0" borderId="0" xfId="0" applyFont="1" applyAlignment="1">
      <alignment horizontal="center"/>
    </xf>
    <xf numFmtId="0" fontId="1" fillId="7" borderId="4" xfId="0" applyFont="1" applyFill="1" applyBorder="1" applyAlignment="1">
      <alignment horizontal="left"/>
    </xf>
    <xf numFmtId="0" fontId="1" fillId="7" borderId="5" xfId="0" applyFont="1" applyFill="1" applyBorder="1" applyAlignment="1">
      <alignment horizontal="left"/>
    </xf>
    <xf numFmtId="0" fontId="0" fillId="7" borderId="4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4" fontId="3" fillId="0" borderId="15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center"/>
    </xf>
    <xf numFmtId="14" fontId="3" fillId="0" borderId="14" xfId="0" applyNumberFormat="1" applyFont="1" applyBorder="1" applyAlignment="1">
      <alignment horizontal="center"/>
    </xf>
    <xf numFmtId="4" fontId="18" fillId="0" borderId="8" xfId="0" applyNumberFormat="1" applyFont="1" applyBorder="1" applyAlignment="1">
      <alignment horizontal="center" vertical="center" wrapText="1"/>
    </xf>
    <xf numFmtId="4" fontId="18" fillId="0" borderId="10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4" fontId="26" fillId="0" borderId="8" xfId="0" applyNumberFormat="1" applyFont="1" applyBorder="1" applyAlignment="1">
      <alignment horizontal="center" vertical="center" wrapText="1"/>
    </xf>
    <xf numFmtId="4" fontId="26" fillId="0" borderId="10" xfId="0" applyNumberFormat="1" applyFont="1" applyBorder="1" applyAlignment="1">
      <alignment horizontal="center" vertical="center" wrapText="1"/>
    </xf>
    <xf numFmtId="4" fontId="15" fillId="0" borderId="8" xfId="0" applyNumberFormat="1" applyFont="1" applyBorder="1" applyAlignment="1">
      <alignment horizontal="center" vertical="center" wrapText="1"/>
    </xf>
    <xf numFmtId="4" fontId="15" fillId="0" borderId="9" xfId="0" applyNumberFormat="1" applyFont="1" applyBorder="1" applyAlignment="1">
      <alignment horizontal="center" vertical="center" wrapText="1"/>
    </xf>
    <xf numFmtId="4" fontId="15" fillId="0" borderId="10" xfId="0" applyNumberFormat="1" applyFont="1" applyBorder="1" applyAlignment="1">
      <alignment horizontal="center" vertical="center" wrapText="1"/>
    </xf>
    <xf numFmtId="0" fontId="38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4" fontId="3" fillId="0" borderId="13" xfId="0" applyNumberFormat="1" applyFont="1" applyBorder="1" applyAlignment="1">
      <alignment horizontal="center"/>
    </xf>
    <xf numFmtId="49" fontId="41" fillId="0" borderId="1" xfId="0" applyNumberFormat="1" applyFont="1" applyBorder="1" applyAlignment="1">
      <alignment horizontal="left"/>
    </xf>
    <xf numFmtId="15" fontId="50" fillId="0" borderId="1" xfId="0" applyNumberFormat="1" applyFont="1" applyBorder="1" applyAlignment="1">
      <alignment horizontal="center"/>
    </xf>
    <xf numFmtId="0" fontId="50" fillId="0" borderId="1" xfId="0" applyFont="1" applyBorder="1"/>
    <xf numFmtId="49" fontId="50" fillId="0" borderId="1" xfId="0" applyNumberFormat="1" applyFont="1" applyBorder="1" applyAlignment="1">
      <alignment horizontal="left"/>
    </xf>
    <xf numFmtId="0" fontId="50" fillId="0" borderId="1" xfId="0" applyFont="1" applyBorder="1" applyAlignment="1">
      <alignment vertical="center"/>
    </xf>
    <xf numFmtId="49" fontId="50" fillId="0" borderId="1" xfId="0" applyNumberFormat="1" applyFont="1" applyBorder="1" applyAlignment="1">
      <alignment horizontal="left" wrapText="1"/>
    </xf>
    <xf numFmtId="4" fontId="50" fillId="0" borderId="1" xfId="0" applyNumberFormat="1" applyFont="1" applyBorder="1" applyAlignment="1">
      <alignment horizontal="right"/>
    </xf>
    <xf numFmtId="0" fontId="50" fillId="0" borderId="1" xfId="0" applyFont="1" applyBorder="1" applyAlignment="1">
      <alignment vertical="center" wrapText="1"/>
    </xf>
    <xf numFmtId="0" fontId="1" fillId="7" borderId="21" xfId="0" applyFont="1" applyFill="1" applyBorder="1" applyAlignment="1">
      <alignment horizontal="left"/>
    </xf>
    <xf numFmtId="0" fontId="1" fillId="7" borderId="5" xfId="0" applyFont="1" applyFill="1" applyBorder="1" applyAlignment="1">
      <alignment horizontal="center"/>
    </xf>
    <xf numFmtId="4" fontId="12" fillId="7" borderId="22" xfId="0" applyNumberFormat="1" applyFont="1" applyFill="1" applyBorder="1" applyAlignment="1">
      <alignment horizontal="right"/>
    </xf>
    <xf numFmtId="0" fontId="1" fillId="7" borderId="7" xfId="0" applyFont="1" applyFill="1" applyBorder="1" applyAlignment="1">
      <alignment horizontal="center"/>
    </xf>
    <xf numFmtId="167" fontId="1" fillId="7" borderId="7" xfId="0" applyNumberFormat="1" applyFont="1" applyFill="1" applyBorder="1" applyAlignment="1">
      <alignment horizontal="center"/>
    </xf>
    <xf numFmtId="167" fontId="1" fillId="7" borderId="5" xfId="0" applyNumberFormat="1" applyFont="1" applyFill="1" applyBorder="1" applyAlignment="1">
      <alignment horizontal="center"/>
    </xf>
    <xf numFmtId="0" fontId="1" fillId="7" borderId="23" xfId="0" applyFont="1" applyFill="1" applyBorder="1" applyAlignment="1">
      <alignment horizontal="center"/>
    </xf>
    <xf numFmtId="170" fontId="13" fillId="0" borderId="4" xfId="0" applyNumberFormat="1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32" fillId="0" borderId="24" xfId="0" applyFont="1" applyBorder="1" applyAlignment="1">
      <alignment horizontal="left"/>
    </xf>
    <xf numFmtId="167" fontId="13" fillId="0" borderId="22" xfId="2" applyNumberFormat="1" applyFont="1" applyFill="1" applyBorder="1"/>
    <xf numFmtId="167" fontId="13" fillId="0" borderId="25" xfId="2" applyNumberFormat="1" applyFont="1" applyFill="1" applyBorder="1"/>
    <xf numFmtId="167" fontId="13" fillId="0" borderId="26" xfId="2" applyNumberFormat="1" applyFont="1" applyFill="1" applyBorder="1"/>
    <xf numFmtId="0" fontId="12" fillId="0" borderId="26" xfId="0" applyFont="1" applyBorder="1" applyAlignment="1">
      <alignment horizontal="center"/>
    </xf>
    <xf numFmtId="0" fontId="32" fillId="0" borderId="25" xfId="0" applyFont="1" applyBorder="1" applyAlignment="1">
      <alignment horizontal="left" wrapText="1"/>
    </xf>
    <xf numFmtId="0" fontId="12" fillId="0" borderId="27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67" fontId="12" fillId="0" borderId="27" xfId="0" applyNumberFormat="1" applyFont="1" applyBorder="1" applyAlignment="1">
      <alignment horizontal="right"/>
    </xf>
    <xf numFmtId="167" fontId="12" fillId="0" borderId="5" xfId="0" applyNumberFormat="1" applyFont="1" applyBorder="1" applyAlignment="1">
      <alignment horizontal="right"/>
    </xf>
    <xf numFmtId="168" fontId="12" fillId="0" borderId="27" xfId="0" applyNumberFormat="1" applyFont="1" applyBorder="1" applyAlignment="1">
      <alignment horizontal="right"/>
    </xf>
    <xf numFmtId="4" fontId="51" fillId="0" borderId="0" xfId="0" applyNumberFormat="1" applyFont="1" applyAlignment="1">
      <alignment horizontal="center"/>
    </xf>
    <xf numFmtId="4" fontId="51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0" fontId="29" fillId="0" borderId="29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4" fontId="0" fillId="0" borderId="1" xfId="0" applyNumberFormat="1" applyBorder="1" applyAlignment="1">
      <alignment horizontal="center" vertical="center"/>
    </xf>
    <xf numFmtId="0" fontId="29" fillId="0" borderId="0" xfId="0" applyFont="1"/>
    <xf numFmtId="0" fontId="29" fillId="0" borderId="30" xfId="0" applyFont="1" applyBorder="1" applyAlignment="1">
      <alignment horizontal="center" vertical="center" wrapText="1"/>
    </xf>
    <xf numFmtId="44" fontId="0" fillId="0" borderId="30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4" fontId="1" fillId="0" borderId="31" xfId="0" applyNumberFormat="1" applyFont="1" applyBorder="1" applyAlignment="1">
      <alignment horizontal="center" vertical="center"/>
    </xf>
  </cellXfs>
  <cellStyles count="5">
    <cellStyle name="Millares" xfId="2" builtinId="3"/>
    <cellStyle name="Normal" xfId="0" builtinId="0"/>
    <cellStyle name="Normal 2" xfId="1" xr:uid="{6657D99E-5C3A-4D0F-9145-C589D949066E}"/>
    <cellStyle name="Normal 3" xfId="4" xr:uid="{A0A0581D-2F1B-4DEA-976D-28B54D448350}"/>
    <cellStyle name="Normal 4" xfId="3" xr:uid="{95D03590-EB7F-4EAC-A8B2-7064176C16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4838700</xdr:colOff>
      <xdr:row>65</xdr:row>
      <xdr:rowOff>0</xdr:rowOff>
    </xdr:from>
    <xdr:to>
      <xdr:col>6</xdr:col>
      <xdr:colOff>200026</xdr:colOff>
      <xdr:row>71</xdr:row>
      <xdr:rowOff>20411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69B0A6C-6FDC-4CE5-BD6B-7509B89161E2}"/>
            </a:ext>
            <a:ext uri="{147F2762-F138-4A5C-976F-8EAC2B608ADB}">
              <a16:predDERef xmlns:a16="http://schemas.microsoft.com/office/drawing/2014/main" pred="{0071B5D9-4D91-4A15-A7AF-F07009D19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59050" y="581025"/>
          <a:ext cx="2085976" cy="1211036"/>
        </a:xfrm>
        <a:prstGeom prst="rect">
          <a:avLst/>
        </a:prstGeom>
      </xdr:spPr>
    </xdr:pic>
    <xdr:clientData/>
  </xdr:twoCellAnchor>
  <xdr:twoCellAnchor editAs="oneCell">
    <xdr:from>
      <xdr:col>4</xdr:col>
      <xdr:colOff>2914650</xdr:colOff>
      <xdr:row>240</xdr:row>
      <xdr:rowOff>85725</xdr:rowOff>
    </xdr:from>
    <xdr:to>
      <xdr:col>4</xdr:col>
      <xdr:colOff>4857750</xdr:colOff>
      <xdr:row>244</xdr:row>
      <xdr:rowOff>219075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591ABDEA-AAF4-47FA-A946-CA09FDF0D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25425" y="342204675"/>
          <a:ext cx="1943100" cy="1047750"/>
        </a:xfrm>
        <a:prstGeom prst="rect">
          <a:avLst/>
        </a:prstGeom>
      </xdr:spPr>
    </xdr:pic>
    <xdr:clientData/>
  </xdr:twoCellAnchor>
  <xdr:twoCellAnchor editAs="oneCell">
    <xdr:from>
      <xdr:col>1</xdr:col>
      <xdr:colOff>2181225</xdr:colOff>
      <xdr:row>241</xdr:row>
      <xdr:rowOff>28575</xdr:rowOff>
    </xdr:from>
    <xdr:to>
      <xdr:col>1</xdr:col>
      <xdr:colOff>4191000</xdr:colOff>
      <xdr:row>244</xdr:row>
      <xdr:rowOff>195543</xdr:rowOff>
    </xdr:to>
    <xdr:pic>
      <xdr:nvPicPr>
        <xdr:cNvPr id="26" name="Imagen 4">
          <a:extLst>
            <a:ext uri="{FF2B5EF4-FFF2-40B4-BE49-F238E27FC236}">
              <a16:creationId xmlns:a16="http://schemas.microsoft.com/office/drawing/2014/main" id="{403C10E0-51BC-4F9D-968D-28DB8367F0F3}"/>
            </a:ext>
            <a:ext uri="{147F2762-F138-4A5C-976F-8EAC2B608ADB}">
              <a16:predDERef xmlns:a16="http://schemas.microsoft.com/office/drawing/2014/main" pred="{16C49292-F944-408A-9EF5-5F7E8AA13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00425" y="342338025"/>
          <a:ext cx="2009775" cy="890868"/>
        </a:xfrm>
        <a:prstGeom prst="rect">
          <a:avLst/>
        </a:prstGeom>
      </xdr:spPr>
    </xdr:pic>
    <xdr:clientData/>
  </xdr:twoCellAnchor>
  <xdr:oneCellAnchor>
    <xdr:from>
      <xdr:col>1</xdr:col>
      <xdr:colOff>1724025</xdr:colOff>
      <xdr:row>385</xdr:row>
      <xdr:rowOff>9525</xdr:rowOff>
    </xdr:from>
    <xdr:ext cx="2457450" cy="1540782"/>
    <xdr:pic>
      <xdr:nvPicPr>
        <xdr:cNvPr id="31" name="Imagen 30">
          <a:extLst>
            <a:ext uri="{FF2B5EF4-FFF2-40B4-BE49-F238E27FC236}">
              <a16:creationId xmlns:a16="http://schemas.microsoft.com/office/drawing/2014/main" id="{1DD80AB4-118E-4F61-9AEB-457A60DB5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3225" y="408136725"/>
          <a:ext cx="2457450" cy="1540782"/>
        </a:xfrm>
        <a:prstGeom prst="rect">
          <a:avLst/>
        </a:prstGeom>
      </xdr:spPr>
    </xdr:pic>
    <xdr:clientData/>
  </xdr:oneCellAnchor>
  <xdr:twoCellAnchor editAs="oneCell">
    <xdr:from>
      <xdr:col>1</xdr:col>
      <xdr:colOff>1133475</xdr:colOff>
      <xdr:row>338</xdr:row>
      <xdr:rowOff>180975</xdr:rowOff>
    </xdr:from>
    <xdr:to>
      <xdr:col>1</xdr:col>
      <xdr:colOff>3124200</xdr:colOff>
      <xdr:row>343</xdr:row>
      <xdr:rowOff>57150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BE6BA61B-3B7A-4570-B15D-FFCA7AFDE5DC}"/>
            </a:ext>
            <a:ext uri="{147F2762-F138-4A5C-976F-8EAC2B608ADB}">
              <a16:predDERef xmlns:a16="http://schemas.microsoft.com/office/drawing/2014/main" pred="{BB2E6C77-F9DE-44CB-B9B3-0C83997EB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52675" y="392020425"/>
          <a:ext cx="1990725" cy="923925"/>
        </a:xfrm>
        <a:prstGeom prst="rect">
          <a:avLst/>
        </a:prstGeom>
      </xdr:spPr>
    </xdr:pic>
    <xdr:clientData/>
  </xdr:twoCellAnchor>
  <xdr:twoCellAnchor editAs="oneCell">
    <xdr:from>
      <xdr:col>4</xdr:col>
      <xdr:colOff>1666875</xdr:colOff>
      <xdr:row>338</xdr:row>
      <xdr:rowOff>85725</xdr:rowOff>
    </xdr:from>
    <xdr:to>
      <xdr:col>4</xdr:col>
      <xdr:colOff>3571874</xdr:colOff>
      <xdr:row>343</xdr:row>
      <xdr:rowOff>19050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13978B78-8075-4B75-83AA-B14431CE32BD}"/>
            </a:ext>
            <a:ext uri="{147F2762-F138-4A5C-976F-8EAC2B608ADB}">
              <a16:predDERef xmlns:a16="http://schemas.microsoft.com/office/drawing/2014/main" pred="{0071B5D9-4D91-4A15-A7AF-F07009D19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77650" y="391925175"/>
          <a:ext cx="1904999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1095375</xdr:colOff>
      <xdr:row>1</xdr:row>
      <xdr:rowOff>171450</xdr:rowOff>
    </xdr:from>
    <xdr:to>
      <xdr:col>1</xdr:col>
      <xdr:colOff>1560364</xdr:colOff>
      <xdr:row>7</xdr:row>
      <xdr:rowOff>161257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3FCBC06-AD24-47FF-815A-5E59F6CC1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95375" y="361950"/>
          <a:ext cx="1950889" cy="1132807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2</xdr:row>
      <xdr:rowOff>95250</xdr:rowOff>
    </xdr:from>
    <xdr:to>
      <xdr:col>6</xdr:col>
      <xdr:colOff>551488</xdr:colOff>
      <xdr:row>9</xdr:row>
      <xdr:rowOff>4295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BF90ED3-4332-47A7-9408-B9B75FC1B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963900" y="476250"/>
          <a:ext cx="2085013" cy="1242545"/>
        </a:xfrm>
        <a:prstGeom prst="rect">
          <a:avLst/>
        </a:prstGeom>
      </xdr:spPr>
    </xdr:pic>
    <xdr:clientData/>
  </xdr:twoCellAnchor>
  <xdr:twoCellAnchor editAs="oneCell">
    <xdr:from>
      <xdr:col>0</xdr:col>
      <xdr:colOff>1038225</xdr:colOff>
      <xdr:row>66</xdr:row>
      <xdr:rowOff>114300</xdr:rowOff>
    </xdr:from>
    <xdr:to>
      <xdr:col>1</xdr:col>
      <xdr:colOff>1619048</xdr:colOff>
      <xdr:row>72</xdr:row>
      <xdr:rowOff>79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ABE21E8-F8DF-45F4-92F2-4F24F0C0F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8225" y="135483600"/>
          <a:ext cx="2066723" cy="1028779"/>
        </a:xfrm>
        <a:prstGeom prst="rect">
          <a:avLst/>
        </a:prstGeom>
      </xdr:spPr>
    </xdr:pic>
    <xdr:clientData/>
  </xdr:twoCellAnchor>
  <xdr:twoCellAnchor editAs="oneCell">
    <xdr:from>
      <xdr:col>2</xdr:col>
      <xdr:colOff>587375</xdr:colOff>
      <xdr:row>133</xdr:row>
      <xdr:rowOff>123825</xdr:rowOff>
    </xdr:from>
    <xdr:to>
      <xdr:col>3</xdr:col>
      <xdr:colOff>69365</xdr:colOff>
      <xdr:row>140</xdr:row>
      <xdr:rowOff>127374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D86B65E-97DD-4C87-A7B1-3C0437575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59550" y="297761025"/>
          <a:ext cx="2006115" cy="148944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134</xdr:row>
      <xdr:rowOff>133350</xdr:rowOff>
    </xdr:from>
    <xdr:to>
      <xdr:col>1</xdr:col>
      <xdr:colOff>438081</xdr:colOff>
      <xdr:row>140</xdr:row>
      <xdr:rowOff>19050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801DCC6-504F-4E04-B6BB-DDBBEAAE7CFB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297961050"/>
          <a:ext cx="1923980" cy="1181100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283</xdr:row>
      <xdr:rowOff>6212</xdr:rowOff>
    </xdr:from>
    <xdr:to>
      <xdr:col>1</xdr:col>
      <xdr:colOff>846068</xdr:colOff>
      <xdr:row>287</xdr:row>
      <xdr:rowOff>38100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8C65C57-09E4-4159-A597-7E351376B711}"/>
            </a:ext>
            <a:ext uri="{147F2762-F138-4A5C-976F-8EAC2B608ADB}">
              <a16:predDERef xmlns:a16="http://schemas.microsoft.com/office/drawing/2014/main" pred="{BB2E6C77-F9DE-44CB-B9B3-0C83997EB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0525" y="338762837"/>
          <a:ext cx="1941443" cy="793888"/>
        </a:xfrm>
        <a:prstGeom prst="rect">
          <a:avLst/>
        </a:prstGeom>
      </xdr:spPr>
    </xdr:pic>
    <xdr:clientData/>
  </xdr:twoCellAnchor>
  <xdr:twoCellAnchor editAs="oneCell">
    <xdr:from>
      <xdr:col>4</xdr:col>
      <xdr:colOff>1380297</xdr:colOff>
      <xdr:row>282</xdr:row>
      <xdr:rowOff>476250</xdr:rowOff>
    </xdr:from>
    <xdr:to>
      <xdr:col>4</xdr:col>
      <xdr:colOff>3385102</xdr:colOff>
      <xdr:row>287</xdr:row>
      <xdr:rowOff>66675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03ACA06-B250-481B-8960-96F711DA96A4}"/>
            </a:ext>
            <a:ext uri="{147F2762-F138-4A5C-976F-8EAC2B608ADB}">
              <a16:predDERef xmlns:a16="http://schemas.microsoft.com/office/drawing/2014/main" pred="{FB7B8352-797D-4A72-BFEF-8884EAAEF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10247" y="338747100"/>
          <a:ext cx="2004805" cy="838200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742950</xdr:colOff>
      <xdr:row>96</xdr:row>
      <xdr:rowOff>114300</xdr:rowOff>
    </xdr:from>
    <xdr:to>
      <xdr:col>1</xdr:col>
      <xdr:colOff>2351069</xdr:colOff>
      <xdr:row>100</xdr:row>
      <xdr:rowOff>104774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8E4B72-B88D-4EC2-ACEC-07417DB6C373}"/>
            </a:ext>
            <a:ext uri="{147F2762-F138-4A5C-976F-8EAC2B608ADB}">
              <a16:predDERef xmlns:a16="http://schemas.microsoft.com/office/drawing/2014/main" pred="{790962A8-D7EF-453A-A3DB-6DA5455B5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28850" y="178974750"/>
          <a:ext cx="1608119" cy="847724"/>
        </a:xfrm>
        <a:prstGeom prst="rect">
          <a:avLst/>
        </a:prstGeom>
      </xdr:spPr>
    </xdr:pic>
    <xdr:clientData/>
  </xdr:twoCellAnchor>
  <xdr:twoCellAnchor editAs="oneCell">
    <xdr:from>
      <xdr:col>5</xdr:col>
      <xdr:colOff>1285875</xdr:colOff>
      <xdr:row>96</xdr:row>
      <xdr:rowOff>95250</xdr:rowOff>
    </xdr:from>
    <xdr:to>
      <xdr:col>6</xdr:col>
      <xdr:colOff>1021132</xdr:colOff>
      <xdr:row>100</xdr:row>
      <xdr:rowOff>83529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C0E2CC-14EE-41D2-8AEE-C8F9B452FED5}"/>
            </a:ext>
            <a:ext uri="{147F2762-F138-4A5C-976F-8EAC2B608ADB}">
              <a16:predDERef xmlns:a16="http://schemas.microsoft.com/office/drawing/2014/main" pred="{392AF94B-DFDB-40A4-944B-293519B43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954250" y="178955700"/>
          <a:ext cx="1583107" cy="8455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D36C0-2605-4E15-818C-CC9B13198EB8}">
  <sheetPr>
    <pageSetUpPr fitToPage="1"/>
  </sheetPr>
  <dimension ref="A1:K419"/>
  <sheetViews>
    <sheetView tabSelected="1" workbookViewId="0">
      <selection activeCell="C3" sqref="C3"/>
    </sheetView>
  </sheetViews>
  <sheetFormatPr baseColWidth="10" defaultRowHeight="15" x14ac:dyDescent="0.25"/>
  <cols>
    <col min="1" max="1" width="22.28515625" customWidth="1"/>
    <col min="2" max="2" width="63.42578125" customWidth="1"/>
    <col min="3" max="3" width="37.85546875" customWidth="1"/>
    <col min="4" max="4" width="38" customWidth="1"/>
    <col min="5" max="5" width="73.140625" customWidth="1"/>
    <col min="6" max="6" width="27.7109375" customWidth="1"/>
    <col min="7" max="7" width="25.140625" customWidth="1"/>
    <col min="8" max="8" width="13" customWidth="1"/>
  </cols>
  <sheetData>
    <row r="1" spans="1:8" x14ac:dyDescent="0.25">
      <c r="A1" s="61"/>
      <c r="B1" s="62"/>
      <c r="C1" s="63"/>
      <c r="D1" s="61"/>
      <c r="E1" s="63"/>
      <c r="F1" s="61"/>
      <c r="G1" s="63"/>
      <c r="H1" s="64"/>
    </row>
    <row r="2" spans="1:8" x14ac:dyDescent="0.25">
      <c r="A2" s="61"/>
      <c r="B2" s="62"/>
      <c r="C2" s="63"/>
      <c r="D2" s="61"/>
      <c r="E2" s="63"/>
      <c r="F2" s="61"/>
      <c r="G2" s="63"/>
      <c r="H2" s="64"/>
    </row>
    <row r="3" spans="1:8" x14ac:dyDescent="0.25">
      <c r="C3" s="12"/>
      <c r="E3" s="12"/>
      <c r="F3" s="12"/>
      <c r="G3" s="47"/>
      <c r="H3" s="40"/>
    </row>
    <row r="4" spans="1:8" x14ac:dyDescent="0.25">
      <c r="C4" s="12"/>
      <c r="E4" s="12"/>
      <c r="F4" s="12"/>
      <c r="G4" s="47"/>
      <c r="H4" s="40"/>
    </row>
    <row r="5" spans="1:8" x14ac:dyDescent="0.25">
      <c r="A5" s="199" t="s">
        <v>17</v>
      </c>
      <c r="B5" s="199"/>
      <c r="C5" s="199"/>
      <c r="D5" s="199"/>
      <c r="E5" s="199"/>
      <c r="F5" s="199"/>
      <c r="G5" s="199"/>
      <c r="H5" s="199"/>
    </row>
    <row r="6" spans="1:8" x14ac:dyDescent="0.25">
      <c r="A6" s="199" t="s">
        <v>2</v>
      </c>
      <c r="B6" s="199"/>
      <c r="C6" s="199"/>
      <c r="D6" s="199"/>
      <c r="E6" s="199"/>
      <c r="F6" s="199"/>
      <c r="G6" s="199"/>
      <c r="H6" s="199"/>
    </row>
    <row r="7" spans="1:8" x14ac:dyDescent="0.25">
      <c r="A7" s="199" t="s">
        <v>14</v>
      </c>
      <c r="B7" s="199"/>
      <c r="C7" s="199"/>
      <c r="D7" s="199"/>
      <c r="E7" s="199"/>
      <c r="F7" s="199"/>
      <c r="G7" s="199"/>
      <c r="H7" s="199"/>
    </row>
    <row r="8" spans="1:8" x14ac:dyDescent="0.25">
      <c r="A8" s="199" t="s">
        <v>307</v>
      </c>
      <c r="B8" s="199"/>
      <c r="C8" s="199"/>
      <c r="D8" s="199"/>
      <c r="E8" s="199"/>
      <c r="F8" s="199"/>
      <c r="G8" s="199"/>
      <c r="H8" s="199"/>
    </row>
    <row r="9" spans="1:8" x14ac:dyDescent="0.25">
      <c r="A9" s="199" t="s">
        <v>15</v>
      </c>
      <c r="B9" s="199"/>
      <c r="C9" s="199"/>
      <c r="D9" s="199"/>
      <c r="E9" s="199"/>
      <c r="F9" s="199"/>
      <c r="G9" s="199"/>
      <c r="H9" s="199"/>
    </row>
    <row r="10" spans="1:8" x14ac:dyDescent="0.25">
      <c r="A10" s="87"/>
      <c r="B10" s="79"/>
      <c r="C10" s="78"/>
      <c r="D10" s="80"/>
      <c r="E10" s="78"/>
      <c r="F10" s="88"/>
      <c r="G10" s="89"/>
      <c r="H10" s="90"/>
    </row>
    <row r="11" spans="1:8" x14ac:dyDescent="0.25">
      <c r="A11" s="91" t="s">
        <v>164</v>
      </c>
      <c r="B11" s="91" t="s">
        <v>155</v>
      </c>
      <c r="C11" s="91" t="s">
        <v>4</v>
      </c>
      <c r="D11" s="92" t="s">
        <v>0</v>
      </c>
      <c r="E11" s="92" t="s">
        <v>156</v>
      </c>
      <c r="F11" s="92" t="s">
        <v>165</v>
      </c>
      <c r="G11" s="92" t="s">
        <v>13</v>
      </c>
      <c r="H11" s="93" t="s">
        <v>3</v>
      </c>
    </row>
    <row r="12" spans="1:8" ht="33" customHeight="1" x14ac:dyDescent="0.25">
      <c r="A12" s="94" t="s">
        <v>231</v>
      </c>
      <c r="B12" s="95" t="s">
        <v>232</v>
      </c>
      <c r="C12" s="96" t="s">
        <v>208</v>
      </c>
      <c r="D12" s="76" t="s">
        <v>209</v>
      </c>
      <c r="E12" s="107" t="s">
        <v>233</v>
      </c>
      <c r="F12" s="95" t="s">
        <v>210</v>
      </c>
      <c r="G12" s="76" t="s">
        <v>211</v>
      </c>
      <c r="H12" s="97">
        <v>523</v>
      </c>
    </row>
    <row r="13" spans="1:8" ht="33.75" customHeight="1" x14ac:dyDescent="0.25">
      <c r="A13" s="103" t="s">
        <v>234</v>
      </c>
      <c r="B13" s="108" t="s">
        <v>235</v>
      </c>
      <c r="C13" s="204" t="s">
        <v>149</v>
      </c>
      <c r="D13" s="109" t="s">
        <v>1</v>
      </c>
      <c r="E13" s="109" t="s">
        <v>236</v>
      </c>
      <c r="F13" s="108" t="s">
        <v>196</v>
      </c>
      <c r="G13" s="109" t="s">
        <v>197</v>
      </c>
      <c r="H13" s="105">
        <v>16997.5</v>
      </c>
    </row>
    <row r="14" spans="1:8" ht="43.5" customHeight="1" x14ac:dyDescent="0.25">
      <c r="A14" s="103" t="s">
        <v>234</v>
      </c>
      <c r="B14" s="108" t="s">
        <v>237</v>
      </c>
      <c r="C14" s="204" t="s">
        <v>238</v>
      </c>
      <c r="D14" s="109" t="s">
        <v>239</v>
      </c>
      <c r="E14" s="109" t="s">
        <v>240</v>
      </c>
      <c r="F14" s="108" t="s">
        <v>217</v>
      </c>
      <c r="G14" s="109" t="s">
        <v>218</v>
      </c>
      <c r="H14" s="105">
        <v>179949</v>
      </c>
    </row>
    <row r="15" spans="1:8" ht="32.25" customHeight="1" x14ac:dyDescent="0.25">
      <c r="A15" s="103" t="s">
        <v>234</v>
      </c>
      <c r="B15" s="108" t="s">
        <v>241</v>
      </c>
      <c r="C15" s="204" t="s">
        <v>242</v>
      </c>
      <c r="D15" s="109" t="s">
        <v>243</v>
      </c>
      <c r="E15" s="109" t="s">
        <v>244</v>
      </c>
      <c r="F15" s="108" t="s">
        <v>196</v>
      </c>
      <c r="G15" s="109" t="s">
        <v>197</v>
      </c>
      <c r="H15" s="105">
        <v>11177.36</v>
      </c>
    </row>
    <row r="16" spans="1:8" ht="28.5" customHeight="1" x14ac:dyDescent="0.25">
      <c r="A16" s="103" t="s">
        <v>234</v>
      </c>
      <c r="B16" s="108" t="s">
        <v>245</v>
      </c>
      <c r="C16" s="204" t="s">
        <v>149</v>
      </c>
      <c r="D16" s="109" t="s">
        <v>1</v>
      </c>
      <c r="E16" s="109" t="s">
        <v>246</v>
      </c>
      <c r="F16" s="108" t="s">
        <v>196</v>
      </c>
      <c r="G16" s="109" t="s">
        <v>197</v>
      </c>
      <c r="H16" s="105">
        <v>118793.68</v>
      </c>
    </row>
    <row r="17" spans="1:8" ht="40.5" customHeight="1" x14ac:dyDescent="0.25">
      <c r="A17" s="103" t="s">
        <v>247</v>
      </c>
      <c r="B17" s="108" t="s">
        <v>248</v>
      </c>
      <c r="C17" s="204" t="s">
        <v>215</v>
      </c>
      <c r="D17" s="109" t="s">
        <v>216</v>
      </c>
      <c r="E17" s="109" t="s">
        <v>249</v>
      </c>
      <c r="F17" s="108" t="s">
        <v>217</v>
      </c>
      <c r="G17" s="109" t="s">
        <v>218</v>
      </c>
      <c r="H17" s="105">
        <v>135369.63</v>
      </c>
    </row>
    <row r="18" spans="1:8" ht="39.75" customHeight="1" x14ac:dyDescent="0.25">
      <c r="A18" s="103" t="s">
        <v>250</v>
      </c>
      <c r="B18" s="108" t="s">
        <v>251</v>
      </c>
      <c r="C18" s="204" t="s">
        <v>174</v>
      </c>
      <c r="D18" s="109" t="s">
        <v>173</v>
      </c>
      <c r="E18" s="109" t="s">
        <v>252</v>
      </c>
      <c r="F18" s="108" t="s">
        <v>175</v>
      </c>
      <c r="G18" s="109" t="s">
        <v>206</v>
      </c>
      <c r="H18" s="105">
        <v>24500</v>
      </c>
    </row>
    <row r="19" spans="1:8" ht="32.25" customHeight="1" x14ac:dyDescent="0.25">
      <c r="A19" s="103" t="s">
        <v>253</v>
      </c>
      <c r="B19" s="108" t="s">
        <v>254</v>
      </c>
      <c r="C19" s="204" t="s">
        <v>149</v>
      </c>
      <c r="D19" s="109" t="s">
        <v>1</v>
      </c>
      <c r="E19" s="109" t="s">
        <v>255</v>
      </c>
      <c r="F19" s="108" t="s">
        <v>5</v>
      </c>
      <c r="G19" s="109" t="s">
        <v>198</v>
      </c>
      <c r="H19" s="105">
        <v>220684.41</v>
      </c>
    </row>
    <row r="20" spans="1:8" ht="24.75" x14ac:dyDescent="0.25">
      <c r="A20" s="103" t="s">
        <v>256</v>
      </c>
      <c r="B20" s="108" t="s">
        <v>257</v>
      </c>
      <c r="C20" s="204" t="s">
        <v>188</v>
      </c>
      <c r="D20" s="109" t="s">
        <v>187</v>
      </c>
      <c r="E20" s="109" t="s">
        <v>227</v>
      </c>
      <c r="F20" s="108" t="s">
        <v>204</v>
      </c>
      <c r="G20" s="109" t="s">
        <v>205</v>
      </c>
      <c r="H20" s="105">
        <v>59000</v>
      </c>
    </row>
    <row r="21" spans="1:8" ht="30.75" customHeight="1" x14ac:dyDescent="0.25">
      <c r="A21" s="103" t="s">
        <v>256</v>
      </c>
      <c r="B21" s="108" t="s">
        <v>258</v>
      </c>
      <c r="C21" s="204" t="s">
        <v>202</v>
      </c>
      <c r="D21" s="109" t="s">
        <v>203</v>
      </c>
      <c r="E21" s="109" t="s">
        <v>226</v>
      </c>
      <c r="F21" s="108" t="s">
        <v>204</v>
      </c>
      <c r="G21" s="109" t="s">
        <v>205</v>
      </c>
      <c r="H21" s="105">
        <v>281174.15000000002</v>
      </c>
    </row>
    <row r="22" spans="1:8" ht="47.25" customHeight="1" x14ac:dyDescent="0.25">
      <c r="A22" s="103" t="s">
        <v>259</v>
      </c>
      <c r="B22" s="108" t="s">
        <v>260</v>
      </c>
      <c r="C22" s="204" t="s">
        <v>150</v>
      </c>
      <c r="D22" s="109" t="s">
        <v>151</v>
      </c>
      <c r="E22" s="109" t="s">
        <v>261</v>
      </c>
      <c r="F22" s="108" t="s">
        <v>141</v>
      </c>
      <c r="G22" s="109" t="s">
        <v>207</v>
      </c>
      <c r="H22" s="105">
        <v>4260</v>
      </c>
    </row>
    <row r="23" spans="1:8" ht="34.5" customHeight="1" x14ac:dyDescent="0.25">
      <c r="A23" s="103" t="s">
        <v>259</v>
      </c>
      <c r="B23" s="108" t="s">
        <v>262</v>
      </c>
      <c r="C23" s="204" t="s">
        <v>192</v>
      </c>
      <c r="D23" s="109" t="s">
        <v>193</v>
      </c>
      <c r="E23" s="109" t="s">
        <v>263</v>
      </c>
      <c r="F23" s="108" t="s">
        <v>194</v>
      </c>
      <c r="G23" s="109" t="s">
        <v>195</v>
      </c>
      <c r="H23" s="105">
        <v>27834.84</v>
      </c>
    </row>
    <row r="24" spans="1:8" ht="24.75" x14ac:dyDescent="0.25">
      <c r="A24" s="103" t="s">
        <v>259</v>
      </c>
      <c r="B24" s="108" t="s">
        <v>264</v>
      </c>
      <c r="C24" s="204" t="s">
        <v>147</v>
      </c>
      <c r="D24" s="109" t="s">
        <v>2</v>
      </c>
      <c r="E24" s="109" t="s">
        <v>265</v>
      </c>
      <c r="F24" s="108" t="s">
        <v>266</v>
      </c>
      <c r="G24" s="109" t="s">
        <v>267</v>
      </c>
      <c r="H24" s="105">
        <v>135000</v>
      </c>
    </row>
    <row r="25" spans="1:8" ht="24.75" x14ac:dyDescent="0.25">
      <c r="A25" s="103" t="s">
        <v>259</v>
      </c>
      <c r="B25" s="108" t="s">
        <v>268</v>
      </c>
      <c r="C25" s="204" t="s">
        <v>147</v>
      </c>
      <c r="D25" s="109" t="s">
        <v>2</v>
      </c>
      <c r="E25" s="109" t="s">
        <v>269</v>
      </c>
      <c r="F25" s="108" t="s">
        <v>270</v>
      </c>
      <c r="G25" s="109" t="s">
        <v>271</v>
      </c>
      <c r="H25" s="105">
        <v>124596.22</v>
      </c>
    </row>
    <row r="26" spans="1:8" ht="33.75" customHeight="1" x14ac:dyDescent="0.25">
      <c r="A26" s="103" t="s">
        <v>272</v>
      </c>
      <c r="B26" s="108" t="s">
        <v>273</v>
      </c>
      <c r="C26" s="204" t="s">
        <v>190</v>
      </c>
      <c r="D26" s="109" t="s">
        <v>189</v>
      </c>
      <c r="E26" s="109" t="s">
        <v>274</v>
      </c>
      <c r="F26" s="108" t="s">
        <v>212</v>
      </c>
      <c r="G26" s="109" t="s">
        <v>213</v>
      </c>
      <c r="H26" s="105">
        <v>30895.94</v>
      </c>
    </row>
    <row r="27" spans="1:8" ht="31.5" customHeight="1" x14ac:dyDescent="0.25">
      <c r="A27" s="103" t="s">
        <v>275</v>
      </c>
      <c r="B27" s="108" t="s">
        <v>276</v>
      </c>
      <c r="C27" s="204" t="s">
        <v>149</v>
      </c>
      <c r="D27" s="109" t="s">
        <v>1</v>
      </c>
      <c r="E27" s="109" t="s">
        <v>277</v>
      </c>
      <c r="F27" s="108" t="s">
        <v>196</v>
      </c>
      <c r="G27" s="109" t="s">
        <v>197</v>
      </c>
      <c r="H27" s="105">
        <v>17849</v>
      </c>
    </row>
    <row r="28" spans="1:8" ht="28.5" customHeight="1" x14ac:dyDescent="0.25">
      <c r="A28" s="103" t="s">
        <v>275</v>
      </c>
      <c r="B28" s="108" t="s">
        <v>278</v>
      </c>
      <c r="C28" s="204" t="s">
        <v>242</v>
      </c>
      <c r="D28" s="109" t="s">
        <v>243</v>
      </c>
      <c r="E28" s="109" t="s">
        <v>279</v>
      </c>
      <c r="F28" s="108" t="s">
        <v>196</v>
      </c>
      <c r="G28" s="109" t="s">
        <v>197</v>
      </c>
      <c r="H28" s="105">
        <v>11747.52</v>
      </c>
    </row>
    <row r="29" spans="1:8" ht="33" customHeight="1" x14ac:dyDescent="0.25">
      <c r="A29" s="103" t="s">
        <v>275</v>
      </c>
      <c r="B29" s="108" t="s">
        <v>280</v>
      </c>
      <c r="C29" s="204" t="s">
        <v>149</v>
      </c>
      <c r="D29" s="109" t="s">
        <v>1</v>
      </c>
      <c r="E29" s="109" t="s">
        <v>281</v>
      </c>
      <c r="F29" s="108" t="s">
        <v>196</v>
      </c>
      <c r="G29" s="109" t="s">
        <v>197</v>
      </c>
      <c r="H29" s="105">
        <v>118793.68</v>
      </c>
    </row>
    <row r="30" spans="1:8" ht="45" customHeight="1" x14ac:dyDescent="0.25">
      <c r="A30" s="103" t="s">
        <v>282</v>
      </c>
      <c r="B30" s="108" t="s">
        <v>283</v>
      </c>
      <c r="C30" s="204" t="s">
        <v>208</v>
      </c>
      <c r="D30" s="109" t="s">
        <v>209</v>
      </c>
      <c r="E30" s="109" t="s">
        <v>284</v>
      </c>
      <c r="F30" s="108" t="s">
        <v>210</v>
      </c>
      <c r="G30" s="109" t="s">
        <v>211</v>
      </c>
      <c r="H30" s="105">
        <v>523</v>
      </c>
    </row>
    <row r="31" spans="1:8" ht="24.75" x14ac:dyDescent="0.25">
      <c r="A31" s="103" t="s">
        <v>282</v>
      </c>
      <c r="B31" s="108" t="s">
        <v>285</v>
      </c>
      <c r="C31" s="204" t="s">
        <v>147</v>
      </c>
      <c r="D31" s="109" t="s">
        <v>2</v>
      </c>
      <c r="E31" s="109" t="s">
        <v>286</v>
      </c>
      <c r="F31" s="108" t="s">
        <v>7</v>
      </c>
      <c r="G31" s="109" t="s">
        <v>224</v>
      </c>
      <c r="H31" s="105">
        <v>511000</v>
      </c>
    </row>
    <row r="32" spans="1:8" x14ac:dyDescent="0.25">
      <c r="A32" s="103" t="s">
        <v>282</v>
      </c>
      <c r="B32" s="108" t="s">
        <v>287</v>
      </c>
      <c r="C32" s="204" t="s">
        <v>147</v>
      </c>
      <c r="D32" s="109" t="s">
        <v>2</v>
      </c>
      <c r="E32" s="109" t="s">
        <v>288</v>
      </c>
      <c r="F32" s="108" t="s">
        <v>12</v>
      </c>
      <c r="G32" s="109" t="s">
        <v>219</v>
      </c>
      <c r="H32" s="105">
        <v>4201000</v>
      </c>
    </row>
    <row r="33" spans="1:8" ht="24.75" x14ac:dyDescent="0.25">
      <c r="A33" s="103" t="s">
        <v>282</v>
      </c>
      <c r="B33" s="108" t="s">
        <v>287</v>
      </c>
      <c r="C33" s="204" t="s">
        <v>147</v>
      </c>
      <c r="D33" s="109" t="s">
        <v>2</v>
      </c>
      <c r="E33" s="109" t="s">
        <v>288</v>
      </c>
      <c r="F33" s="108" t="s">
        <v>9</v>
      </c>
      <c r="G33" s="109" t="s">
        <v>220</v>
      </c>
      <c r="H33" s="105">
        <v>295619.32</v>
      </c>
    </row>
    <row r="34" spans="1:8" ht="24.75" x14ac:dyDescent="0.25">
      <c r="A34" s="103" t="s">
        <v>282</v>
      </c>
      <c r="B34" s="108" t="s">
        <v>287</v>
      </c>
      <c r="C34" s="204" t="s">
        <v>147</v>
      </c>
      <c r="D34" s="109" t="s">
        <v>2</v>
      </c>
      <c r="E34" s="109" t="s">
        <v>288</v>
      </c>
      <c r="F34" s="108" t="s">
        <v>10</v>
      </c>
      <c r="G34" s="109" t="s">
        <v>221</v>
      </c>
      <c r="H34" s="105">
        <v>298271</v>
      </c>
    </row>
    <row r="35" spans="1:8" ht="24.75" x14ac:dyDescent="0.25">
      <c r="A35" s="103" t="s">
        <v>282</v>
      </c>
      <c r="B35" s="108" t="s">
        <v>287</v>
      </c>
      <c r="C35" s="204" t="s">
        <v>147</v>
      </c>
      <c r="D35" s="109" t="s">
        <v>2</v>
      </c>
      <c r="E35" s="109" t="s">
        <v>288</v>
      </c>
      <c r="F35" s="108" t="s">
        <v>11</v>
      </c>
      <c r="G35" s="109" t="s">
        <v>222</v>
      </c>
      <c r="H35" s="105">
        <v>43098.48</v>
      </c>
    </row>
    <row r="36" spans="1:8" x14ac:dyDescent="0.25">
      <c r="A36" s="103" t="s">
        <v>282</v>
      </c>
      <c r="B36" s="108" t="s">
        <v>289</v>
      </c>
      <c r="C36" s="204" t="s">
        <v>147</v>
      </c>
      <c r="D36" s="109" t="s">
        <v>2</v>
      </c>
      <c r="E36" s="109" t="s">
        <v>290</v>
      </c>
      <c r="F36" s="108" t="s">
        <v>8</v>
      </c>
      <c r="G36" s="109" t="s">
        <v>223</v>
      </c>
      <c r="H36" s="105">
        <v>2165000</v>
      </c>
    </row>
    <row r="37" spans="1:8" ht="24.75" x14ac:dyDescent="0.25">
      <c r="A37" s="103" t="s">
        <v>282</v>
      </c>
      <c r="B37" s="108" t="s">
        <v>289</v>
      </c>
      <c r="C37" s="204" t="s">
        <v>147</v>
      </c>
      <c r="D37" s="109" t="s">
        <v>2</v>
      </c>
      <c r="E37" s="109" t="s">
        <v>290</v>
      </c>
      <c r="F37" s="108" t="s">
        <v>9</v>
      </c>
      <c r="G37" s="109" t="s">
        <v>220</v>
      </c>
      <c r="H37" s="105">
        <v>153498.5</v>
      </c>
    </row>
    <row r="38" spans="1:8" ht="24.75" x14ac:dyDescent="0.25">
      <c r="A38" s="103" t="s">
        <v>282</v>
      </c>
      <c r="B38" s="108" t="s">
        <v>289</v>
      </c>
      <c r="C38" s="204" t="s">
        <v>147</v>
      </c>
      <c r="D38" s="109" t="s">
        <v>2</v>
      </c>
      <c r="E38" s="109" t="s">
        <v>290</v>
      </c>
      <c r="F38" s="108" t="s">
        <v>10</v>
      </c>
      <c r="G38" s="109" t="s">
        <v>221</v>
      </c>
      <c r="H38" s="105">
        <v>153715</v>
      </c>
    </row>
    <row r="39" spans="1:8" ht="24.75" x14ac:dyDescent="0.25">
      <c r="A39" s="103" t="s">
        <v>282</v>
      </c>
      <c r="B39" s="108" t="s">
        <v>289</v>
      </c>
      <c r="C39" s="204" t="s">
        <v>147</v>
      </c>
      <c r="D39" s="109" t="s">
        <v>2</v>
      </c>
      <c r="E39" s="109" t="s">
        <v>290</v>
      </c>
      <c r="F39" s="108" t="s">
        <v>11</v>
      </c>
      <c r="G39" s="109" t="s">
        <v>222</v>
      </c>
      <c r="H39" s="105">
        <v>22359.26</v>
      </c>
    </row>
    <row r="40" spans="1:8" x14ac:dyDescent="0.25">
      <c r="A40" s="103" t="s">
        <v>282</v>
      </c>
      <c r="B40" s="108" t="s">
        <v>291</v>
      </c>
      <c r="C40" s="204" t="s">
        <v>147</v>
      </c>
      <c r="D40" s="109" t="s">
        <v>2</v>
      </c>
      <c r="E40" s="109" t="s">
        <v>292</v>
      </c>
      <c r="F40" s="108" t="s">
        <v>148</v>
      </c>
      <c r="G40" s="109" t="s">
        <v>225</v>
      </c>
      <c r="H40" s="105">
        <v>105000</v>
      </c>
    </row>
    <row r="41" spans="1:8" ht="24.75" x14ac:dyDescent="0.25">
      <c r="A41" s="103" t="s">
        <v>282</v>
      </c>
      <c r="B41" s="108" t="s">
        <v>291</v>
      </c>
      <c r="C41" s="204" t="s">
        <v>147</v>
      </c>
      <c r="D41" s="109" t="s">
        <v>2</v>
      </c>
      <c r="E41" s="109" t="s">
        <v>292</v>
      </c>
      <c r="F41" s="108" t="s">
        <v>9</v>
      </c>
      <c r="G41" s="109" t="s">
        <v>220</v>
      </c>
      <c r="H41" s="105">
        <v>7444.5</v>
      </c>
    </row>
    <row r="42" spans="1:8" ht="24.75" x14ac:dyDescent="0.25">
      <c r="A42" s="103" t="s">
        <v>282</v>
      </c>
      <c r="B42" s="108" t="s">
        <v>291</v>
      </c>
      <c r="C42" s="204" t="s">
        <v>147</v>
      </c>
      <c r="D42" s="109" t="s">
        <v>2</v>
      </c>
      <c r="E42" s="109" t="s">
        <v>292</v>
      </c>
      <c r="F42" s="108" t="s">
        <v>10</v>
      </c>
      <c r="G42" s="109" t="s">
        <v>221</v>
      </c>
      <c r="H42" s="105">
        <v>7455</v>
      </c>
    </row>
    <row r="43" spans="1:8" ht="24.75" x14ac:dyDescent="0.25">
      <c r="A43" s="103" t="s">
        <v>282</v>
      </c>
      <c r="B43" s="108" t="s">
        <v>291</v>
      </c>
      <c r="C43" s="204" t="s">
        <v>147</v>
      </c>
      <c r="D43" s="109" t="s">
        <v>2</v>
      </c>
      <c r="E43" s="109" t="s">
        <v>292</v>
      </c>
      <c r="F43" s="108" t="s">
        <v>11</v>
      </c>
      <c r="G43" s="109" t="s">
        <v>222</v>
      </c>
      <c r="H43" s="105">
        <v>775.22</v>
      </c>
    </row>
    <row r="44" spans="1:8" x14ac:dyDescent="0.25">
      <c r="A44" s="103" t="s">
        <v>282</v>
      </c>
      <c r="B44" s="108" t="s">
        <v>293</v>
      </c>
      <c r="C44" s="204" t="s">
        <v>147</v>
      </c>
      <c r="D44" s="109" t="s">
        <v>2</v>
      </c>
      <c r="E44" s="109" t="s">
        <v>294</v>
      </c>
      <c r="F44" s="108" t="s">
        <v>12</v>
      </c>
      <c r="G44" s="109" t="s">
        <v>219</v>
      </c>
      <c r="H44" s="105">
        <v>30000</v>
      </c>
    </row>
    <row r="45" spans="1:8" ht="24.75" x14ac:dyDescent="0.25">
      <c r="A45" s="103" t="s">
        <v>282</v>
      </c>
      <c r="B45" s="108" t="s">
        <v>293</v>
      </c>
      <c r="C45" s="204" t="s">
        <v>147</v>
      </c>
      <c r="D45" s="109" t="s">
        <v>2</v>
      </c>
      <c r="E45" s="109" t="s">
        <v>294</v>
      </c>
      <c r="F45" s="108" t="s">
        <v>9</v>
      </c>
      <c r="G45" s="109" t="s">
        <v>220</v>
      </c>
      <c r="H45" s="105">
        <v>2127</v>
      </c>
    </row>
    <row r="46" spans="1:8" ht="24.75" x14ac:dyDescent="0.25">
      <c r="A46" s="103" t="s">
        <v>282</v>
      </c>
      <c r="B46" s="108" t="s">
        <v>293</v>
      </c>
      <c r="C46" s="204" t="s">
        <v>147</v>
      </c>
      <c r="D46" s="109" t="s">
        <v>2</v>
      </c>
      <c r="E46" s="109" t="s">
        <v>294</v>
      </c>
      <c r="F46" s="108" t="s">
        <v>10</v>
      </c>
      <c r="G46" s="109" t="s">
        <v>221</v>
      </c>
      <c r="H46" s="105">
        <v>2130</v>
      </c>
    </row>
    <row r="47" spans="1:8" ht="24.75" x14ac:dyDescent="0.25">
      <c r="A47" s="103" t="s">
        <v>282</v>
      </c>
      <c r="B47" s="108" t="s">
        <v>293</v>
      </c>
      <c r="C47" s="204" t="s">
        <v>147</v>
      </c>
      <c r="D47" s="109" t="s">
        <v>2</v>
      </c>
      <c r="E47" s="109" t="s">
        <v>294</v>
      </c>
      <c r="F47" s="108" t="s">
        <v>11</v>
      </c>
      <c r="G47" s="109" t="s">
        <v>222</v>
      </c>
      <c r="H47" s="105">
        <v>345</v>
      </c>
    </row>
    <row r="48" spans="1:8" ht="36.75" x14ac:dyDescent="0.25">
      <c r="A48" s="103" t="s">
        <v>295</v>
      </c>
      <c r="B48" s="108" t="s">
        <v>296</v>
      </c>
      <c r="C48" s="204" t="s">
        <v>199</v>
      </c>
      <c r="D48" s="109" t="s">
        <v>200</v>
      </c>
      <c r="E48" s="109" t="s">
        <v>297</v>
      </c>
      <c r="F48" s="108" t="s">
        <v>6</v>
      </c>
      <c r="G48" s="109" t="s">
        <v>201</v>
      </c>
      <c r="H48" s="105">
        <v>8539.86</v>
      </c>
    </row>
    <row r="49" spans="1:9" ht="29.25" customHeight="1" x14ac:dyDescent="0.25">
      <c r="A49" s="103" t="s">
        <v>295</v>
      </c>
      <c r="B49" s="108" t="s">
        <v>298</v>
      </c>
      <c r="C49" s="204" t="s">
        <v>299</v>
      </c>
      <c r="D49" s="109" t="s">
        <v>300</v>
      </c>
      <c r="E49" s="109" t="s">
        <v>301</v>
      </c>
      <c r="F49" s="108" t="s">
        <v>302</v>
      </c>
      <c r="G49" s="109" t="s">
        <v>303</v>
      </c>
      <c r="H49" s="105">
        <v>45025.87</v>
      </c>
    </row>
    <row r="50" spans="1:9" ht="39.75" customHeight="1" x14ac:dyDescent="0.25">
      <c r="A50" s="103" t="s">
        <v>304</v>
      </c>
      <c r="B50" s="108" t="s">
        <v>305</v>
      </c>
      <c r="C50" s="204" t="s">
        <v>238</v>
      </c>
      <c r="D50" s="109" t="s">
        <v>239</v>
      </c>
      <c r="E50" s="109" t="s">
        <v>306</v>
      </c>
      <c r="F50" s="108" t="s">
        <v>217</v>
      </c>
      <c r="G50" s="109" t="s">
        <v>218</v>
      </c>
      <c r="H50" s="105">
        <v>179949</v>
      </c>
    </row>
    <row r="51" spans="1:9" x14ac:dyDescent="0.25">
      <c r="A51" s="110"/>
      <c r="B51" s="77"/>
      <c r="C51" s="110"/>
      <c r="D51" s="111"/>
      <c r="E51" s="111"/>
      <c r="F51" s="112"/>
      <c r="G51" s="113" t="s">
        <v>16</v>
      </c>
      <c r="H51" s="114">
        <f>SUM(H12:H50)</f>
        <v>9752021.9399999995</v>
      </c>
    </row>
    <row r="52" spans="1:9" x14ac:dyDescent="0.25">
      <c r="A52" s="80"/>
      <c r="B52" s="79"/>
      <c r="C52" s="80"/>
      <c r="D52" s="78"/>
      <c r="E52" s="78"/>
      <c r="F52" s="88"/>
      <c r="G52" s="89"/>
      <c r="H52" s="90"/>
    </row>
    <row r="53" spans="1:9" x14ac:dyDescent="0.25">
      <c r="A53" s="80"/>
      <c r="B53" s="79"/>
      <c r="C53" s="78"/>
      <c r="D53" s="80"/>
      <c r="E53" s="78"/>
      <c r="F53" s="88"/>
      <c r="G53" s="89"/>
      <c r="H53" s="90"/>
    </row>
    <row r="54" spans="1:9" x14ac:dyDescent="0.25">
      <c r="C54" s="12"/>
      <c r="E54" s="12"/>
      <c r="F54" s="12"/>
      <c r="G54" s="47"/>
      <c r="H54" s="40"/>
    </row>
    <row r="55" spans="1:9" x14ac:dyDescent="0.25">
      <c r="A55" s="12"/>
      <c r="B55" s="12"/>
      <c r="C55" s="2"/>
      <c r="F55" s="75"/>
    </row>
    <row r="56" spans="1:9" ht="15.75" customHeight="1" x14ac:dyDescent="0.25">
      <c r="A56" s="165" t="s">
        <v>157</v>
      </c>
      <c r="B56" s="165"/>
      <c r="C56" s="165"/>
      <c r="D56" s="166" t="s">
        <v>158</v>
      </c>
      <c r="E56" s="166"/>
      <c r="F56" s="166"/>
      <c r="G56" s="166"/>
      <c r="I56" s="2"/>
    </row>
    <row r="57" spans="1:9" ht="15.75" customHeight="1" x14ac:dyDescent="0.25">
      <c r="A57" s="167" t="s">
        <v>159</v>
      </c>
      <c r="B57" s="167"/>
      <c r="C57" s="167"/>
      <c r="D57" s="168" t="s">
        <v>138</v>
      </c>
      <c r="E57" s="168"/>
      <c r="F57" s="168"/>
      <c r="G57" s="168"/>
      <c r="I57" s="2"/>
    </row>
    <row r="58" spans="1:9" ht="15.75" customHeight="1" x14ac:dyDescent="0.25">
      <c r="A58" s="165" t="s">
        <v>139</v>
      </c>
      <c r="B58" s="165"/>
      <c r="C58" s="165"/>
      <c r="D58" s="41" t="s">
        <v>172</v>
      </c>
      <c r="E58" s="41"/>
      <c r="F58" s="41"/>
      <c r="G58" s="41"/>
      <c r="I58" s="2"/>
    </row>
    <row r="59" spans="1:9" x14ac:dyDescent="0.25">
      <c r="C59" s="12"/>
      <c r="E59" s="12"/>
      <c r="F59" s="12"/>
      <c r="G59" s="47"/>
      <c r="H59" s="40"/>
    </row>
    <row r="60" spans="1:9" x14ac:dyDescent="0.25">
      <c r="C60" s="12"/>
      <c r="E60" s="12"/>
      <c r="F60" s="12"/>
      <c r="G60" s="47"/>
      <c r="H60" s="40"/>
    </row>
    <row r="61" spans="1:9" x14ac:dyDescent="0.25">
      <c r="C61" s="12"/>
      <c r="E61" s="12"/>
      <c r="F61" s="12"/>
      <c r="G61" s="47"/>
      <c r="H61" s="40"/>
    </row>
    <row r="62" spans="1:9" x14ac:dyDescent="0.25">
      <c r="C62" s="12"/>
      <c r="E62" s="12"/>
      <c r="F62" s="12"/>
      <c r="G62" s="47"/>
      <c r="H62" s="40"/>
    </row>
    <row r="63" spans="1:9" x14ac:dyDescent="0.25">
      <c r="C63" s="12"/>
      <c r="E63" s="12"/>
      <c r="F63" s="12"/>
      <c r="G63" s="47"/>
      <c r="H63" s="40"/>
    </row>
    <row r="64" spans="1:9" x14ac:dyDescent="0.25">
      <c r="C64" s="12"/>
      <c r="E64" s="12"/>
      <c r="F64" s="12"/>
      <c r="G64" s="47"/>
      <c r="H64" s="40"/>
    </row>
    <row r="65" spans="1:11" x14ac:dyDescent="0.25">
      <c r="C65" s="12"/>
      <c r="E65" s="12"/>
      <c r="F65" s="12"/>
      <c r="G65" s="47"/>
      <c r="H65" s="40"/>
    </row>
    <row r="66" spans="1:11" ht="18.75" x14ac:dyDescent="0.3">
      <c r="A66" s="32"/>
      <c r="B66" s="33"/>
      <c r="C66" s="34"/>
      <c r="D66" s="33"/>
      <c r="E66" s="34"/>
      <c r="F66" s="32"/>
      <c r="G66" s="32"/>
      <c r="H66" s="35"/>
    </row>
    <row r="67" spans="1:11" x14ac:dyDescent="0.25">
      <c r="A67" s="12"/>
      <c r="B67" s="12"/>
      <c r="C67" s="2"/>
      <c r="F67" s="75"/>
    </row>
    <row r="68" spans="1:11" x14ac:dyDescent="0.25">
      <c r="A68" s="12"/>
      <c r="B68" s="12"/>
      <c r="C68" s="2"/>
      <c r="F68" s="75"/>
    </row>
    <row r="69" spans="1:11" x14ac:dyDescent="0.25">
      <c r="A69" s="200" t="s">
        <v>140</v>
      </c>
      <c r="B69" s="200"/>
      <c r="C69" s="200"/>
      <c r="D69" s="200"/>
      <c r="E69" s="200"/>
      <c r="F69" s="200"/>
      <c r="G69" s="200"/>
      <c r="H69" s="200"/>
      <c r="I69" s="200"/>
    </row>
    <row r="70" spans="1:11" x14ac:dyDescent="0.25">
      <c r="A70" s="200" t="s">
        <v>162</v>
      </c>
      <c r="B70" s="200"/>
      <c r="C70" s="200"/>
      <c r="D70" s="200"/>
      <c r="E70" s="200"/>
      <c r="F70" s="200"/>
      <c r="G70" s="200"/>
      <c r="H70" s="200"/>
      <c r="I70" s="200"/>
    </row>
    <row r="71" spans="1:11" x14ac:dyDescent="0.25">
      <c r="A71" s="200" t="s">
        <v>166</v>
      </c>
      <c r="B71" s="200"/>
      <c r="C71" s="200"/>
      <c r="D71" s="200"/>
      <c r="E71" s="200"/>
      <c r="F71" s="200"/>
      <c r="G71" s="200"/>
      <c r="H71" s="200"/>
      <c r="I71" s="200"/>
    </row>
    <row r="72" spans="1:11" x14ac:dyDescent="0.25">
      <c r="A72" s="200" t="s">
        <v>308</v>
      </c>
      <c r="B72" s="200"/>
      <c r="C72" s="200"/>
      <c r="D72" s="200"/>
      <c r="E72" s="200"/>
      <c r="F72" s="200"/>
      <c r="G72" s="200"/>
      <c r="H72" s="200"/>
      <c r="I72" s="200"/>
    </row>
    <row r="73" spans="1:11" x14ac:dyDescent="0.25">
      <c r="A73" s="201" t="s">
        <v>146</v>
      </c>
      <c r="B73" s="201"/>
      <c r="C73" s="201"/>
      <c r="D73" s="201"/>
      <c r="E73" s="201"/>
      <c r="F73" s="201"/>
      <c r="G73" s="201"/>
      <c r="H73" s="201"/>
      <c r="I73" s="201"/>
    </row>
    <row r="74" spans="1:11" s="162" customFormat="1" x14ac:dyDescent="0.25">
      <c r="A74" s="161"/>
      <c r="B74" s="161"/>
      <c r="C74" s="161"/>
      <c r="D74" s="161"/>
      <c r="E74" s="161"/>
      <c r="F74" s="161"/>
      <c r="G74" s="161"/>
      <c r="H74" s="161"/>
      <c r="I74" s="161"/>
    </row>
    <row r="75" spans="1:11" ht="34.5" x14ac:dyDescent="0.25">
      <c r="B75" s="125" t="s">
        <v>4</v>
      </c>
      <c r="C75" s="125" t="s">
        <v>131</v>
      </c>
      <c r="D75" s="125" t="s">
        <v>119</v>
      </c>
      <c r="E75" s="125" t="s">
        <v>145</v>
      </c>
      <c r="F75" s="125" t="s">
        <v>228</v>
      </c>
      <c r="G75" s="125" t="s">
        <v>132</v>
      </c>
      <c r="H75" s="126" t="s">
        <v>133</v>
      </c>
      <c r="I75" s="126" t="s">
        <v>134</v>
      </c>
      <c r="J75" s="125" t="s">
        <v>135</v>
      </c>
      <c r="K75" s="125" t="s">
        <v>136</v>
      </c>
    </row>
    <row r="76" spans="1:11" ht="45.75" x14ac:dyDescent="0.25">
      <c r="B76" s="127" t="s">
        <v>188</v>
      </c>
      <c r="C76" s="128" t="s">
        <v>187</v>
      </c>
      <c r="D76" s="129" t="s">
        <v>227</v>
      </c>
      <c r="E76" s="130" t="s">
        <v>256</v>
      </c>
      <c r="F76" s="131" t="s">
        <v>257</v>
      </c>
      <c r="G76" s="132">
        <v>59000</v>
      </c>
      <c r="H76" s="133">
        <v>35400</v>
      </c>
      <c r="I76" s="134">
        <f t="shared" ref="I76:I81" si="0">+H76</f>
        <v>35400</v>
      </c>
      <c r="J76" s="135">
        <f t="shared" ref="J76:J81" si="1">+H76-I76</f>
        <v>0</v>
      </c>
      <c r="K76" s="136" t="s">
        <v>137</v>
      </c>
    </row>
    <row r="77" spans="1:11" ht="45.75" x14ac:dyDescent="0.25">
      <c r="B77" s="127" t="s">
        <v>202</v>
      </c>
      <c r="C77" s="128" t="s">
        <v>203</v>
      </c>
      <c r="D77" s="129" t="s">
        <v>226</v>
      </c>
      <c r="E77" s="130" t="s">
        <v>256</v>
      </c>
      <c r="F77" s="131" t="s">
        <v>258</v>
      </c>
      <c r="G77" s="132">
        <v>281174.15000000002</v>
      </c>
      <c r="H77" s="133">
        <v>47200</v>
      </c>
      <c r="I77" s="134">
        <f t="shared" si="0"/>
        <v>47200</v>
      </c>
      <c r="J77" s="135">
        <f t="shared" si="1"/>
        <v>0</v>
      </c>
      <c r="K77" s="136" t="s">
        <v>137</v>
      </c>
    </row>
    <row r="78" spans="1:11" ht="24.75" customHeight="1" x14ac:dyDescent="0.25">
      <c r="B78" s="127" t="s">
        <v>150</v>
      </c>
      <c r="C78" s="128" t="s">
        <v>151</v>
      </c>
      <c r="D78" s="129" t="s">
        <v>261</v>
      </c>
      <c r="E78" s="130" t="s">
        <v>259</v>
      </c>
      <c r="F78" s="131" t="s">
        <v>260</v>
      </c>
      <c r="G78" s="132">
        <v>4260</v>
      </c>
      <c r="H78" s="133">
        <v>59000</v>
      </c>
      <c r="I78" s="134">
        <f t="shared" si="0"/>
        <v>59000</v>
      </c>
      <c r="J78" s="135">
        <f t="shared" si="1"/>
        <v>0</v>
      </c>
      <c r="K78" s="136" t="s">
        <v>137</v>
      </c>
    </row>
    <row r="79" spans="1:11" ht="34.5" x14ac:dyDescent="0.25">
      <c r="B79" s="127" t="s">
        <v>190</v>
      </c>
      <c r="C79" s="128" t="s">
        <v>189</v>
      </c>
      <c r="D79" s="129" t="s">
        <v>274</v>
      </c>
      <c r="E79" s="130" t="s">
        <v>272</v>
      </c>
      <c r="F79" s="131" t="s">
        <v>273</v>
      </c>
      <c r="G79" s="132">
        <v>30895.94</v>
      </c>
      <c r="H79" s="133">
        <v>29500</v>
      </c>
      <c r="I79" s="134">
        <f t="shared" si="0"/>
        <v>29500</v>
      </c>
      <c r="J79" s="135">
        <f t="shared" si="1"/>
        <v>0</v>
      </c>
      <c r="K79" s="136" t="s">
        <v>137</v>
      </c>
    </row>
    <row r="80" spans="1:11" ht="34.5" x14ac:dyDescent="0.25">
      <c r="B80" s="127" t="s">
        <v>199</v>
      </c>
      <c r="C80" s="128" t="s">
        <v>200</v>
      </c>
      <c r="D80" s="129" t="s">
        <v>297</v>
      </c>
      <c r="E80" s="130" t="s">
        <v>295</v>
      </c>
      <c r="F80" s="131" t="s">
        <v>296</v>
      </c>
      <c r="G80" s="132">
        <v>8539.86</v>
      </c>
      <c r="H80" s="133">
        <v>17700</v>
      </c>
      <c r="I80" s="134">
        <f t="shared" si="0"/>
        <v>17700</v>
      </c>
      <c r="J80" s="135">
        <f t="shared" si="1"/>
        <v>0</v>
      </c>
      <c r="K80" s="136" t="s">
        <v>137</v>
      </c>
    </row>
    <row r="81" spans="1:11" ht="23.25" x14ac:dyDescent="0.25">
      <c r="B81" s="127" t="s">
        <v>299</v>
      </c>
      <c r="C81" s="128" t="s">
        <v>300</v>
      </c>
      <c r="D81" s="129" t="s">
        <v>301</v>
      </c>
      <c r="E81" s="130" t="s">
        <v>295</v>
      </c>
      <c r="F81" s="131" t="s">
        <v>298</v>
      </c>
      <c r="G81" s="132">
        <v>45025.87</v>
      </c>
      <c r="H81" s="133">
        <v>41300</v>
      </c>
      <c r="I81" s="134">
        <f t="shared" si="0"/>
        <v>41300</v>
      </c>
      <c r="J81" s="135">
        <f t="shared" si="1"/>
        <v>0</v>
      </c>
      <c r="K81" s="136" t="s">
        <v>137</v>
      </c>
    </row>
    <row r="82" spans="1:11" x14ac:dyDescent="0.25">
      <c r="B82" s="12"/>
      <c r="C82" s="12"/>
      <c r="D82" s="12"/>
      <c r="E82" s="2"/>
      <c r="F82" s="137" t="s">
        <v>16</v>
      </c>
      <c r="G82" s="138"/>
      <c r="H82" s="139">
        <f>SUM(H76:H81)</f>
        <v>230100</v>
      </c>
      <c r="I82" s="140">
        <f>SUM(I76:I81)</f>
        <v>230100</v>
      </c>
      <c r="J82" s="141"/>
      <c r="K82" s="142"/>
    </row>
    <row r="83" spans="1:11" x14ac:dyDescent="0.25">
      <c r="A83" s="78"/>
      <c r="B83" s="78"/>
      <c r="C83" s="79"/>
      <c r="D83" s="80"/>
      <c r="E83" s="81"/>
      <c r="F83" s="82"/>
      <c r="G83" s="83"/>
      <c r="H83" s="80"/>
      <c r="I83" s="79"/>
    </row>
    <row r="84" spans="1:11" ht="9" customHeight="1" x14ac:dyDescent="0.25">
      <c r="A84" s="12"/>
      <c r="B84" s="12"/>
      <c r="C84" s="2"/>
      <c r="F84" s="75"/>
    </row>
    <row r="85" spans="1:11" ht="15.75" customHeight="1" x14ac:dyDescent="0.25">
      <c r="A85" s="165" t="s">
        <v>157</v>
      </c>
      <c r="B85" s="165"/>
      <c r="C85" s="165"/>
      <c r="D85" s="166" t="s">
        <v>158</v>
      </c>
      <c r="E85" s="166"/>
      <c r="F85" s="166"/>
      <c r="G85" s="166"/>
      <c r="I85" s="2"/>
    </row>
    <row r="86" spans="1:11" ht="15.75" customHeight="1" x14ac:dyDescent="0.25">
      <c r="A86" s="167" t="s">
        <v>159</v>
      </c>
      <c r="B86" s="167"/>
      <c r="C86" s="167"/>
      <c r="D86" s="168" t="s">
        <v>138</v>
      </c>
      <c r="E86" s="168"/>
      <c r="F86" s="168"/>
      <c r="G86" s="168"/>
      <c r="I86" s="2"/>
    </row>
    <row r="87" spans="1:11" ht="15.75" customHeight="1" x14ac:dyDescent="0.25">
      <c r="A87" s="165" t="s">
        <v>139</v>
      </c>
      <c r="B87" s="165"/>
      <c r="C87" s="165"/>
      <c r="D87" s="41" t="s">
        <v>191</v>
      </c>
      <c r="E87" s="41"/>
      <c r="F87" s="41"/>
      <c r="G87" s="41"/>
      <c r="I87" s="2"/>
    </row>
    <row r="88" spans="1:11" x14ac:dyDescent="0.25">
      <c r="A88" s="78"/>
      <c r="B88" s="78"/>
      <c r="C88" s="79"/>
      <c r="D88" s="80"/>
      <c r="E88" s="81"/>
      <c r="F88" s="82"/>
      <c r="G88" s="83"/>
      <c r="H88" s="80"/>
      <c r="I88" s="80"/>
    </row>
    <row r="89" spans="1:11" x14ac:dyDescent="0.25">
      <c r="A89" s="78"/>
      <c r="B89" s="78"/>
      <c r="C89" s="79"/>
      <c r="D89" s="80"/>
      <c r="E89" s="81"/>
      <c r="F89" s="82"/>
      <c r="G89" s="83"/>
      <c r="H89" s="80"/>
      <c r="I89" s="80"/>
    </row>
    <row r="90" spans="1:11" x14ac:dyDescent="0.25">
      <c r="A90" s="78"/>
      <c r="B90" s="78"/>
      <c r="C90" s="79"/>
      <c r="D90" s="80"/>
      <c r="E90" s="81"/>
      <c r="F90" s="82"/>
      <c r="G90" s="83"/>
      <c r="H90" s="80"/>
      <c r="I90" s="80"/>
    </row>
    <row r="91" spans="1:11" x14ac:dyDescent="0.25">
      <c r="A91" s="78"/>
      <c r="B91" s="78"/>
      <c r="C91" s="79"/>
      <c r="D91" s="80"/>
      <c r="E91" s="81"/>
      <c r="F91" s="82"/>
      <c r="G91" s="83"/>
      <c r="H91" s="80"/>
      <c r="I91" s="80"/>
    </row>
    <row r="92" spans="1:11" x14ac:dyDescent="0.25">
      <c r="A92" s="78"/>
      <c r="B92" s="78"/>
      <c r="C92" s="79"/>
      <c r="D92" s="80"/>
      <c r="E92" s="81"/>
      <c r="F92" s="82"/>
      <c r="G92" s="83"/>
      <c r="H92" s="80"/>
      <c r="I92" s="80"/>
    </row>
    <row r="93" spans="1:11" x14ac:dyDescent="0.25">
      <c r="A93" s="78"/>
      <c r="B93" s="78"/>
      <c r="C93" s="79"/>
      <c r="D93" s="80"/>
      <c r="E93" s="81"/>
      <c r="F93" s="82"/>
      <c r="G93" s="83"/>
      <c r="H93" s="80"/>
      <c r="I93" s="80"/>
    </row>
    <row r="94" spans="1:11" x14ac:dyDescent="0.25">
      <c r="A94" s="78"/>
      <c r="B94" s="78"/>
      <c r="C94" s="79"/>
      <c r="D94" s="80"/>
      <c r="E94" s="81"/>
      <c r="F94" s="82"/>
      <c r="G94" s="83"/>
      <c r="H94" s="80"/>
      <c r="I94" s="80"/>
    </row>
    <row r="95" spans="1:11" x14ac:dyDescent="0.25">
      <c r="A95" s="78"/>
      <c r="B95" s="78"/>
      <c r="C95" s="79"/>
      <c r="D95" s="80"/>
      <c r="E95" s="81"/>
      <c r="F95" s="82"/>
      <c r="G95" s="83"/>
      <c r="H95" s="80"/>
      <c r="I95" s="80"/>
    </row>
    <row r="96" spans="1:11" x14ac:dyDescent="0.25">
      <c r="A96" s="78"/>
      <c r="B96" s="78"/>
      <c r="C96" s="79"/>
      <c r="D96" s="80"/>
      <c r="E96" s="81"/>
      <c r="F96" s="82"/>
      <c r="G96" s="83"/>
      <c r="H96" s="80"/>
      <c r="I96" s="80"/>
    </row>
    <row r="97" spans="1:8" x14ac:dyDescent="0.25">
      <c r="B97" s="100"/>
      <c r="E97" s="101"/>
      <c r="G97" s="40"/>
    </row>
    <row r="98" spans="1:8" s="5" customFormat="1" ht="18.75" x14ac:dyDescent="0.3">
      <c r="B98" s="185" t="s">
        <v>182</v>
      </c>
      <c r="C98" s="185"/>
      <c r="D98" s="185"/>
      <c r="E98" s="185"/>
      <c r="F98" s="185"/>
      <c r="G98" s="185"/>
      <c r="H98" s="102"/>
    </row>
    <row r="99" spans="1:8" s="5" customFormat="1" ht="18.75" x14ac:dyDescent="0.3">
      <c r="B99" s="185" t="s">
        <v>183</v>
      </c>
      <c r="C99" s="185"/>
      <c r="D99" s="185"/>
      <c r="E99" s="185"/>
      <c r="F99" s="185"/>
      <c r="G99" s="185"/>
      <c r="H99" s="102"/>
    </row>
    <row r="100" spans="1:8" x14ac:dyDescent="0.25">
      <c r="B100" s="179" t="s">
        <v>184</v>
      </c>
      <c r="C100" s="179"/>
      <c r="D100" s="179"/>
      <c r="E100" s="179"/>
      <c r="F100" s="179"/>
      <c r="G100" s="179"/>
    </row>
    <row r="101" spans="1:8" x14ac:dyDescent="0.25">
      <c r="B101" s="179" t="s">
        <v>309</v>
      </c>
      <c r="C101" s="179"/>
      <c r="D101" s="179"/>
      <c r="E101" s="179"/>
      <c r="F101" s="179"/>
      <c r="G101" s="179"/>
    </row>
    <row r="102" spans="1:8" x14ac:dyDescent="0.25">
      <c r="B102" s="179" t="s">
        <v>146</v>
      </c>
      <c r="C102" s="179"/>
      <c r="D102" s="179"/>
      <c r="E102" s="179"/>
      <c r="F102" s="179"/>
      <c r="G102" s="179"/>
    </row>
    <row r="103" spans="1:8" x14ac:dyDescent="0.25">
      <c r="B103" s="100"/>
      <c r="E103" s="101"/>
      <c r="G103" s="40"/>
    </row>
    <row r="104" spans="1:8" x14ac:dyDescent="0.25">
      <c r="G104" s="40"/>
    </row>
    <row r="105" spans="1:8" x14ac:dyDescent="0.25">
      <c r="A105" s="115" t="s">
        <v>185</v>
      </c>
      <c r="B105" s="116" t="s">
        <v>186</v>
      </c>
      <c r="C105" s="116" t="s">
        <v>4</v>
      </c>
      <c r="D105" s="115" t="s">
        <v>131</v>
      </c>
      <c r="E105" s="117" t="s">
        <v>119</v>
      </c>
      <c r="F105" s="118" t="s">
        <v>120</v>
      </c>
    </row>
    <row r="106" spans="1:8" ht="30" customHeight="1" x14ac:dyDescent="0.25">
      <c r="A106" s="205" t="s">
        <v>272</v>
      </c>
      <c r="B106" s="206" t="s">
        <v>310</v>
      </c>
      <c r="C106" s="207" t="s">
        <v>199</v>
      </c>
      <c r="D106" s="208" t="s">
        <v>200</v>
      </c>
      <c r="E106" s="209" t="s">
        <v>311</v>
      </c>
      <c r="F106" s="210">
        <v>14182.24</v>
      </c>
    </row>
    <row r="107" spans="1:8" ht="30" customHeight="1" x14ac:dyDescent="0.25">
      <c r="A107" s="205" t="s">
        <v>272</v>
      </c>
      <c r="B107" s="206" t="s">
        <v>312</v>
      </c>
      <c r="C107" s="207" t="s">
        <v>188</v>
      </c>
      <c r="D107" s="211" t="s">
        <v>187</v>
      </c>
      <c r="E107" s="209" t="s">
        <v>313</v>
      </c>
      <c r="F107" s="210">
        <v>59000</v>
      </c>
    </row>
    <row r="108" spans="1:8" ht="30" customHeight="1" x14ac:dyDescent="0.25">
      <c r="A108" s="205" t="s">
        <v>282</v>
      </c>
      <c r="B108" s="206" t="s">
        <v>314</v>
      </c>
      <c r="C108" s="207" t="s">
        <v>192</v>
      </c>
      <c r="D108" s="211" t="s">
        <v>193</v>
      </c>
      <c r="E108" s="209" t="s">
        <v>315</v>
      </c>
      <c r="F108" s="210">
        <v>23815.57</v>
      </c>
    </row>
    <row r="109" spans="1:8" ht="44.25" customHeight="1" x14ac:dyDescent="0.25">
      <c r="A109" s="205" t="s">
        <v>304</v>
      </c>
      <c r="B109" s="206" t="s">
        <v>316</v>
      </c>
      <c r="C109" s="207" t="s">
        <v>317</v>
      </c>
      <c r="D109" s="211" t="s">
        <v>318</v>
      </c>
      <c r="E109" s="209" t="s">
        <v>319</v>
      </c>
      <c r="F109" s="210">
        <v>34385.199999999997</v>
      </c>
    </row>
    <row r="110" spans="1:8" ht="30" customHeight="1" x14ac:dyDescent="0.25">
      <c r="A110" s="205" t="s">
        <v>304</v>
      </c>
      <c r="B110" s="206" t="s">
        <v>320</v>
      </c>
      <c r="C110" s="207" t="s">
        <v>321</v>
      </c>
      <c r="D110" s="208" t="s">
        <v>322</v>
      </c>
      <c r="E110" s="209" t="s">
        <v>323</v>
      </c>
      <c r="F110" s="210">
        <v>34326.92</v>
      </c>
    </row>
    <row r="111" spans="1:8" ht="42.75" customHeight="1" x14ac:dyDescent="0.25">
      <c r="A111" s="205" t="s">
        <v>324</v>
      </c>
      <c r="B111" s="206" t="s">
        <v>325</v>
      </c>
      <c r="C111" s="207" t="s">
        <v>199</v>
      </c>
      <c r="D111" s="208" t="s">
        <v>200</v>
      </c>
      <c r="E111" s="209" t="s">
        <v>326</v>
      </c>
      <c r="F111" s="210">
        <v>11062.48</v>
      </c>
    </row>
    <row r="112" spans="1:8" ht="30" customHeight="1" x14ac:dyDescent="0.25">
      <c r="A112" s="205" t="s">
        <v>324</v>
      </c>
      <c r="B112" s="206" t="s">
        <v>327</v>
      </c>
      <c r="C112" s="207" t="s">
        <v>328</v>
      </c>
      <c r="D112" s="208" t="s">
        <v>329</v>
      </c>
      <c r="E112" s="209" t="s">
        <v>330</v>
      </c>
      <c r="F112" s="210">
        <v>20323.5</v>
      </c>
    </row>
    <row r="113" spans="1:9" ht="42" customHeight="1" x14ac:dyDescent="0.25">
      <c r="A113" s="205" t="s">
        <v>331</v>
      </c>
      <c r="B113" s="206" t="s">
        <v>332</v>
      </c>
      <c r="C113" s="207" t="s">
        <v>299</v>
      </c>
      <c r="D113" s="208" t="s">
        <v>300</v>
      </c>
      <c r="E113" s="209" t="s">
        <v>333</v>
      </c>
      <c r="F113" s="210">
        <v>46127.76</v>
      </c>
    </row>
    <row r="114" spans="1:9" x14ac:dyDescent="0.25">
      <c r="A114" s="119"/>
      <c r="B114" s="104"/>
      <c r="C114" s="104"/>
      <c r="D114" s="104"/>
      <c r="E114" s="120" t="s">
        <v>16</v>
      </c>
      <c r="F114" s="106">
        <f>SUM(F106:F113)</f>
        <v>243223.67</v>
      </c>
    </row>
    <row r="115" spans="1:9" x14ac:dyDescent="0.25">
      <c r="A115" s="121"/>
      <c r="B115" s="122"/>
      <c r="C115" s="122"/>
      <c r="D115" s="122"/>
      <c r="E115" s="123"/>
      <c r="F115" s="124"/>
    </row>
    <row r="116" spans="1:9" x14ac:dyDescent="0.25">
      <c r="B116" s="100"/>
      <c r="E116" s="101"/>
      <c r="G116" s="40"/>
    </row>
    <row r="117" spans="1:9" x14ac:dyDescent="0.25">
      <c r="A117" s="78"/>
      <c r="B117" s="78"/>
      <c r="C117" s="79"/>
      <c r="D117" s="80"/>
      <c r="E117" s="80"/>
      <c r="F117" s="84"/>
      <c r="G117" s="80"/>
      <c r="H117" s="80"/>
      <c r="I117" s="80"/>
    </row>
    <row r="118" spans="1:9" x14ac:dyDescent="0.25">
      <c r="A118" s="65"/>
      <c r="B118" s="66"/>
      <c r="C118" s="66"/>
      <c r="D118" s="66"/>
      <c r="E118" s="66"/>
      <c r="F118" s="66"/>
      <c r="G118" s="66"/>
      <c r="H118" s="67"/>
      <c r="I118" s="66"/>
    </row>
    <row r="119" spans="1:9" x14ac:dyDescent="0.25">
      <c r="A119" s="65"/>
      <c r="B119" s="66"/>
      <c r="C119" s="66"/>
      <c r="D119" s="66"/>
      <c r="E119" s="66"/>
      <c r="F119" s="66"/>
      <c r="G119" s="66"/>
      <c r="H119" s="67"/>
      <c r="I119" s="66"/>
    </row>
    <row r="120" spans="1:9" x14ac:dyDescent="0.25">
      <c r="A120" s="65"/>
      <c r="B120" s="66"/>
      <c r="C120" s="66"/>
      <c r="D120" s="66"/>
      <c r="E120" s="66"/>
      <c r="F120" s="66"/>
      <c r="G120" s="66"/>
      <c r="H120" s="67"/>
      <c r="I120" s="66"/>
    </row>
    <row r="121" spans="1:9" x14ac:dyDescent="0.25">
      <c r="A121" s="65"/>
      <c r="B121" s="66"/>
      <c r="C121" s="66"/>
      <c r="D121" s="66"/>
      <c r="E121" s="66"/>
      <c r="F121" s="66"/>
      <c r="G121" s="66"/>
      <c r="H121" s="67"/>
      <c r="I121" s="66"/>
    </row>
    <row r="122" spans="1:9" ht="15.75" x14ac:dyDescent="0.25">
      <c r="A122" s="165" t="s">
        <v>157</v>
      </c>
      <c r="B122" s="165"/>
      <c r="C122" s="46"/>
      <c r="D122" s="166" t="s">
        <v>176</v>
      </c>
      <c r="E122" s="166"/>
      <c r="F122" s="166"/>
      <c r="G122" s="166"/>
      <c r="H122" s="68"/>
      <c r="I122" s="69"/>
    </row>
    <row r="123" spans="1:9" ht="15.75" x14ac:dyDescent="0.25">
      <c r="A123" s="167" t="s">
        <v>159</v>
      </c>
      <c r="B123" s="167"/>
      <c r="C123" s="26"/>
      <c r="D123" s="168" t="s">
        <v>177</v>
      </c>
      <c r="E123" s="168"/>
      <c r="F123" s="168"/>
      <c r="G123" s="168"/>
      <c r="H123" s="68"/>
      <c r="I123" s="69"/>
    </row>
    <row r="124" spans="1:9" ht="15.75" x14ac:dyDescent="0.25">
      <c r="A124" s="165" t="s">
        <v>139</v>
      </c>
      <c r="B124" s="165"/>
      <c r="C124" s="26"/>
      <c r="D124" s="41"/>
      <c r="E124" s="41" t="s">
        <v>178</v>
      </c>
      <c r="F124" s="41"/>
      <c r="G124" s="41"/>
      <c r="H124" s="68"/>
      <c r="I124" s="69"/>
    </row>
    <row r="125" spans="1:9" ht="15.75" x14ac:dyDescent="0.25">
      <c r="A125" s="70"/>
      <c r="B125" s="69"/>
      <c r="C125" s="69"/>
      <c r="D125" s="69"/>
      <c r="E125" s="69"/>
      <c r="F125" s="69"/>
      <c r="G125" s="69"/>
      <c r="H125" s="68"/>
      <c r="I125" s="69"/>
    </row>
    <row r="126" spans="1:9" ht="15.75" x14ac:dyDescent="0.25">
      <c r="A126" s="70"/>
      <c r="B126" s="69"/>
      <c r="C126" s="69"/>
      <c r="D126" s="69"/>
      <c r="E126" s="69"/>
      <c r="F126" s="69"/>
      <c r="G126" s="69"/>
      <c r="H126" s="68"/>
      <c r="I126" s="69"/>
    </row>
    <row r="127" spans="1:9" ht="15.75" x14ac:dyDescent="0.25">
      <c r="A127" s="70"/>
      <c r="B127" s="69"/>
      <c r="C127" s="69"/>
      <c r="D127" s="69"/>
      <c r="E127" s="69"/>
      <c r="F127" s="69"/>
      <c r="G127" s="69"/>
      <c r="H127" s="68"/>
      <c r="I127" s="69"/>
    </row>
    <row r="128" spans="1:9" ht="15.75" x14ac:dyDescent="0.25">
      <c r="A128" s="166" t="s">
        <v>158</v>
      </c>
      <c r="B128" s="166"/>
      <c r="C128" s="166"/>
      <c r="D128" s="166"/>
      <c r="E128" s="166"/>
      <c r="F128" s="166"/>
      <c r="G128" s="166"/>
      <c r="H128" s="166"/>
      <c r="I128" s="166"/>
    </row>
    <row r="129" spans="1:9" ht="15.75" x14ac:dyDescent="0.25">
      <c r="A129" s="168" t="s">
        <v>138</v>
      </c>
      <c r="B129" s="168"/>
      <c r="C129" s="168"/>
      <c r="D129" s="168"/>
      <c r="E129" s="168"/>
      <c r="F129" s="168"/>
      <c r="G129" s="168"/>
      <c r="H129" s="168"/>
      <c r="I129" s="168"/>
    </row>
    <row r="130" spans="1:9" ht="15.75" x14ac:dyDescent="0.25">
      <c r="A130" s="173" t="s">
        <v>163</v>
      </c>
      <c r="B130" s="173"/>
      <c r="C130" s="173"/>
      <c r="D130" s="173"/>
      <c r="E130" s="173"/>
      <c r="F130" s="173"/>
      <c r="G130" s="173"/>
      <c r="H130" s="173"/>
      <c r="I130" s="173"/>
    </row>
    <row r="131" spans="1:9" ht="27" customHeight="1" x14ac:dyDescent="0.25">
      <c r="B131" s="4"/>
      <c r="C131" s="2"/>
    </row>
    <row r="132" spans="1:9" ht="27" customHeight="1" x14ac:dyDescent="0.25">
      <c r="B132" s="4"/>
      <c r="C132" s="2"/>
    </row>
    <row r="133" spans="1:9" ht="27" customHeight="1" x14ac:dyDescent="0.25">
      <c r="B133" s="4"/>
      <c r="C133" s="2"/>
    </row>
    <row r="134" spans="1:9" x14ac:dyDescent="0.25">
      <c r="A134" s="2"/>
      <c r="B134" s="4"/>
      <c r="C134" s="2"/>
    </row>
    <row r="135" spans="1:9" x14ac:dyDescent="0.25">
      <c r="A135" s="2"/>
      <c r="B135" s="4"/>
      <c r="C135" s="2"/>
    </row>
    <row r="136" spans="1:9" ht="27" customHeight="1" x14ac:dyDescent="0.25">
      <c r="B136" s="4"/>
      <c r="C136" s="2"/>
    </row>
    <row r="137" spans="1:9" x14ac:dyDescent="0.25">
      <c r="A137" s="2"/>
      <c r="B137" s="4"/>
      <c r="C137" s="2"/>
    </row>
    <row r="138" spans="1:9" x14ac:dyDescent="0.25">
      <c r="A138" s="2"/>
      <c r="B138" s="4"/>
      <c r="C138" s="2"/>
    </row>
    <row r="139" spans="1:9" x14ac:dyDescent="0.25">
      <c r="A139" s="2"/>
      <c r="B139" s="4"/>
      <c r="C139" s="2"/>
    </row>
    <row r="140" spans="1:9" x14ac:dyDescent="0.25">
      <c r="A140" s="2"/>
      <c r="B140" s="4"/>
      <c r="C140" s="2"/>
    </row>
    <row r="141" spans="1:9" ht="15.75" x14ac:dyDescent="0.25">
      <c r="A141" s="2"/>
      <c r="B141" s="4"/>
      <c r="C141" s="174"/>
      <c r="D141" s="174"/>
    </row>
    <row r="142" spans="1:9" s="5" customFormat="1" ht="18" x14ac:dyDescent="0.25">
      <c r="A142" s="175" t="s">
        <v>167</v>
      </c>
      <c r="B142" s="175"/>
      <c r="C142" s="175"/>
      <c r="D142" s="175"/>
    </row>
    <row r="143" spans="1:9" s="5" customFormat="1" ht="18" x14ac:dyDescent="0.25">
      <c r="A143" s="175" t="s">
        <v>168</v>
      </c>
      <c r="B143" s="175"/>
      <c r="C143" s="175"/>
      <c r="D143" s="175"/>
    </row>
    <row r="144" spans="1:9" ht="34.5" customHeight="1" x14ac:dyDescent="0.25">
      <c r="A144" s="176" t="s">
        <v>169</v>
      </c>
      <c r="B144" s="176"/>
      <c r="C144" s="176"/>
      <c r="D144" s="176"/>
    </row>
    <row r="145" spans="1:4" ht="15" customHeight="1" x14ac:dyDescent="0.25">
      <c r="A145" s="177" t="s">
        <v>170</v>
      </c>
      <c r="B145" s="177"/>
      <c r="C145" s="177"/>
      <c r="D145" s="177"/>
    </row>
    <row r="146" spans="1:4" ht="15" customHeight="1" x14ac:dyDescent="0.25">
      <c r="A146" s="177" t="s">
        <v>334</v>
      </c>
      <c r="B146" s="177"/>
      <c r="C146" s="177"/>
      <c r="D146" s="177"/>
    </row>
    <row r="147" spans="1:4" x14ac:dyDescent="0.25">
      <c r="A147" s="178" t="s">
        <v>171</v>
      </c>
      <c r="B147" s="178"/>
      <c r="C147" s="178"/>
      <c r="D147" s="178"/>
    </row>
    <row r="148" spans="1:4" ht="15" customHeight="1" x14ac:dyDescent="0.25">
      <c r="B148" s="36" t="s">
        <v>23</v>
      </c>
      <c r="C148" s="37">
        <v>9403985.1099999994</v>
      </c>
    </row>
    <row r="149" spans="1:4" ht="15" customHeight="1" x14ac:dyDescent="0.25">
      <c r="B149" s="143" t="s">
        <v>24</v>
      </c>
      <c r="C149" s="144">
        <v>8258434.5</v>
      </c>
    </row>
    <row r="150" spans="1:4" ht="15" customHeight="1" x14ac:dyDescent="0.25">
      <c r="B150" s="145" t="s">
        <v>25</v>
      </c>
      <c r="C150" s="146">
        <v>6760596.2199999997</v>
      </c>
      <c r="D150" s="40"/>
    </row>
    <row r="151" spans="1:4" ht="15" customHeight="1" x14ac:dyDescent="0.25">
      <c r="B151" s="145" t="s">
        <v>26</v>
      </c>
      <c r="C151" s="146">
        <v>511000</v>
      </c>
      <c r="D151" s="40"/>
    </row>
    <row r="152" spans="1:4" ht="15" customHeight="1" x14ac:dyDescent="0.25">
      <c r="B152" s="145" t="s">
        <v>27</v>
      </c>
      <c r="C152" s="147"/>
      <c r="D152" s="40"/>
    </row>
    <row r="153" spans="1:4" ht="15" customHeight="1" x14ac:dyDescent="0.25">
      <c r="B153" s="145" t="s">
        <v>28</v>
      </c>
      <c r="C153" s="147"/>
      <c r="D153" s="40"/>
    </row>
    <row r="154" spans="1:4" ht="15" customHeight="1" x14ac:dyDescent="0.25">
      <c r="B154" s="145" t="s">
        <v>29</v>
      </c>
      <c r="C154" s="146">
        <v>986838.28</v>
      </c>
      <c r="D154" s="71"/>
    </row>
    <row r="155" spans="1:4" ht="15" customHeight="1" x14ac:dyDescent="0.25">
      <c r="B155" s="148" t="s">
        <v>30</v>
      </c>
      <c r="C155" s="149">
        <v>1067917.24</v>
      </c>
      <c r="D155" s="40"/>
    </row>
    <row r="156" spans="1:4" ht="15" customHeight="1" x14ac:dyDescent="0.25">
      <c r="B156" s="145" t="s">
        <v>31</v>
      </c>
      <c r="C156" s="146">
        <v>408332.82</v>
      </c>
      <c r="D156" s="40"/>
    </row>
    <row r="157" spans="1:4" ht="15" customHeight="1" x14ac:dyDescent="0.25">
      <c r="B157" s="145" t="s">
        <v>32</v>
      </c>
      <c r="C157" s="150">
        <v>30895.94</v>
      </c>
      <c r="D157" s="40"/>
    </row>
    <row r="158" spans="1:4" ht="15" customHeight="1" x14ac:dyDescent="0.25">
      <c r="B158" s="145" t="s">
        <v>33</v>
      </c>
      <c r="C158" s="151"/>
    </row>
    <row r="159" spans="1:4" ht="15" customHeight="1" x14ac:dyDescent="0.25">
      <c r="B159" s="145" t="s">
        <v>34</v>
      </c>
      <c r="C159" s="151"/>
    </row>
    <row r="160" spans="1:4" ht="15" customHeight="1" x14ac:dyDescent="0.25">
      <c r="B160" s="145" t="s">
        <v>35</v>
      </c>
      <c r="C160" s="146">
        <v>59000</v>
      </c>
    </row>
    <row r="161" spans="2:3" ht="15" customHeight="1" x14ac:dyDescent="0.25">
      <c r="B161" s="145" t="s">
        <v>36</v>
      </c>
      <c r="C161" s="146">
        <v>308481.78000000003</v>
      </c>
    </row>
    <row r="162" spans="2:3" ht="15" customHeight="1" x14ac:dyDescent="0.25">
      <c r="B162" s="145" t="s">
        <v>37</v>
      </c>
      <c r="C162" s="151">
        <v>94472.7</v>
      </c>
    </row>
    <row r="163" spans="2:3" ht="15" customHeight="1" x14ac:dyDescent="0.25">
      <c r="B163" s="145" t="s">
        <v>38</v>
      </c>
      <c r="C163" s="147"/>
    </row>
    <row r="164" spans="2:3" ht="15" customHeight="1" x14ac:dyDescent="0.25">
      <c r="B164" s="145" t="s">
        <v>39</v>
      </c>
      <c r="C164" s="147">
        <v>166734</v>
      </c>
    </row>
    <row r="165" spans="2:3" ht="15" customHeight="1" x14ac:dyDescent="0.25">
      <c r="B165" s="148" t="s">
        <v>40</v>
      </c>
      <c r="C165" s="151">
        <v>77633.37</v>
      </c>
    </row>
    <row r="166" spans="2:3" ht="15" customHeight="1" x14ac:dyDescent="0.25">
      <c r="B166" s="145" t="s">
        <v>41</v>
      </c>
      <c r="C166" s="147">
        <v>4260</v>
      </c>
    </row>
    <row r="167" spans="2:3" ht="15" customHeight="1" x14ac:dyDescent="0.25">
      <c r="B167" s="145" t="s">
        <v>42</v>
      </c>
      <c r="C167" s="147"/>
    </row>
    <row r="168" spans="2:3" ht="15" customHeight="1" x14ac:dyDescent="0.25">
      <c r="B168" s="145" t="s">
        <v>43</v>
      </c>
      <c r="C168" s="147"/>
    </row>
    <row r="169" spans="2:3" ht="15" customHeight="1" x14ac:dyDescent="0.25">
      <c r="B169" s="145" t="s">
        <v>44</v>
      </c>
      <c r="C169" s="147"/>
    </row>
    <row r="170" spans="2:3" ht="15" customHeight="1" x14ac:dyDescent="0.25">
      <c r="B170" s="145" t="s">
        <v>45</v>
      </c>
      <c r="C170" s="147">
        <v>45025.87</v>
      </c>
    </row>
    <row r="171" spans="2:3" ht="15" customHeight="1" x14ac:dyDescent="0.25">
      <c r="B171" s="145" t="s">
        <v>46</v>
      </c>
      <c r="C171" s="147"/>
    </row>
    <row r="172" spans="2:3" ht="15" customHeight="1" x14ac:dyDescent="0.25">
      <c r="B172" s="145" t="s">
        <v>47</v>
      </c>
      <c r="C172" s="147">
        <v>20323.5</v>
      </c>
    </row>
    <row r="173" spans="2:3" ht="15" customHeight="1" x14ac:dyDescent="0.25">
      <c r="B173" s="145" t="s">
        <v>48</v>
      </c>
      <c r="C173" s="147"/>
    </row>
    <row r="174" spans="2:3" ht="15" customHeight="1" x14ac:dyDescent="0.25">
      <c r="B174" s="145" t="s">
        <v>49</v>
      </c>
      <c r="C174" s="147">
        <v>8024</v>
      </c>
    </row>
    <row r="175" spans="2:3" ht="15" customHeight="1" x14ac:dyDescent="0.25">
      <c r="B175" s="148" t="s">
        <v>50</v>
      </c>
      <c r="C175" s="151"/>
    </row>
    <row r="176" spans="2:3" ht="15" customHeight="1" x14ac:dyDescent="0.25">
      <c r="B176" s="145" t="s">
        <v>51</v>
      </c>
      <c r="C176" s="151"/>
    </row>
    <row r="177" spans="2:3" ht="15" customHeight="1" x14ac:dyDescent="0.25">
      <c r="B177" s="145" t="s">
        <v>52</v>
      </c>
      <c r="C177" s="151"/>
    </row>
    <row r="178" spans="2:3" ht="15" customHeight="1" x14ac:dyDescent="0.25">
      <c r="B178" s="145" t="s">
        <v>53</v>
      </c>
      <c r="C178" s="151"/>
    </row>
    <row r="179" spans="2:3" ht="15" customHeight="1" x14ac:dyDescent="0.25">
      <c r="B179" s="145" t="s">
        <v>54</v>
      </c>
      <c r="C179" s="151"/>
    </row>
    <row r="180" spans="2:3" ht="15" customHeight="1" x14ac:dyDescent="0.25">
      <c r="B180" s="145" t="s">
        <v>55</v>
      </c>
      <c r="C180" s="151"/>
    </row>
    <row r="181" spans="2:3" ht="15" customHeight="1" x14ac:dyDescent="0.25">
      <c r="B181" s="145" t="s">
        <v>56</v>
      </c>
      <c r="C181" s="151"/>
    </row>
    <row r="182" spans="2:3" ht="15" customHeight="1" x14ac:dyDescent="0.25">
      <c r="B182" s="145" t="s">
        <v>57</v>
      </c>
      <c r="C182" s="151"/>
    </row>
    <row r="183" spans="2:3" ht="15" customHeight="1" x14ac:dyDescent="0.25">
      <c r="B183" s="148" t="s">
        <v>58</v>
      </c>
      <c r="C183" s="151"/>
    </row>
    <row r="184" spans="2:3" ht="15" customHeight="1" x14ac:dyDescent="0.25">
      <c r="B184" s="145" t="s">
        <v>59</v>
      </c>
      <c r="C184" s="151"/>
    </row>
    <row r="185" spans="2:3" ht="15" customHeight="1" x14ac:dyDescent="0.25">
      <c r="B185" s="145" t="s">
        <v>60</v>
      </c>
      <c r="C185" s="151"/>
    </row>
    <row r="186" spans="2:3" ht="15" customHeight="1" x14ac:dyDescent="0.25">
      <c r="B186" s="145" t="s">
        <v>61</v>
      </c>
      <c r="C186" s="151"/>
    </row>
    <row r="187" spans="2:3" ht="15" customHeight="1" x14ac:dyDescent="0.25">
      <c r="B187" s="145" t="s">
        <v>62</v>
      </c>
      <c r="C187" s="151"/>
    </row>
    <row r="188" spans="2:3" ht="15" customHeight="1" x14ac:dyDescent="0.25">
      <c r="B188" s="145" t="s">
        <v>63</v>
      </c>
      <c r="C188" s="151"/>
    </row>
    <row r="189" spans="2:3" ht="15" customHeight="1" x14ac:dyDescent="0.25">
      <c r="B189" s="152" t="s">
        <v>64</v>
      </c>
      <c r="C189" s="151"/>
    </row>
    <row r="190" spans="2:3" ht="15" customHeight="1" x14ac:dyDescent="0.25">
      <c r="B190" s="152" t="s">
        <v>65</v>
      </c>
      <c r="C190" s="151"/>
    </row>
    <row r="191" spans="2:3" ht="15" customHeight="1" x14ac:dyDescent="0.25">
      <c r="B191" s="153" t="s">
        <v>66</v>
      </c>
      <c r="C191" s="151"/>
    </row>
    <row r="192" spans="2:3" ht="15" customHeight="1" x14ac:dyDescent="0.25">
      <c r="B192" s="154" t="s">
        <v>67</v>
      </c>
      <c r="C192" s="151"/>
    </row>
    <row r="193" spans="2:3" ht="15" customHeight="1" x14ac:dyDescent="0.25">
      <c r="B193" s="154" t="s">
        <v>229</v>
      </c>
      <c r="C193" s="151"/>
    </row>
    <row r="194" spans="2:3" ht="15" customHeight="1" x14ac:dyDescent="0.25">
      <c r="B194" s="154" t="s">
        <v>68</v>
      </c>
      <c r="C194" s="151"/>
    </row>
    <row r="195" spans="2:3" ht="15" customHeight="1" x14ac:dyDescent="0.25">
      <c r="B195" s="154" t="s">
        <v>69</v>
      </c>
      <c r="C195" s="151"/>
    </row>
    <row r="196" spans="2:3" ht="15" customHeight="1" x14ac:dyDescent="0.25">
      <c r="B196" s="154" t="s">
        <v>70</v>
      </c>
      <c r="C196" s="151"/>
    </row>
    <row r="197" spans="2:3" ht="15" customHeight="1" x14ac:dyDescent="0.25">
      <c r="B197" s="154" t="s">
        <v>71</v>
      </c>
      <c r="C197" s="151"/>
    </row>
    <row r="198" spans="2:3" ht="15" customHeight="1" x14ac:dyDescent="0.25">
      <c r="B198" s="154" t="s">
        <v>72</v>
      </c>
      <c r="C198" s="151"/>
    </row>
    <row r="199" spans="2:3" ht="15" customHeight="1" x14ac:dyDescent="0.25">
      <c r="B199" s="154" t="s">
        <v>73</v>
      </c>
      <c r="C199" s="151"/>
    </row>
    <row r="200" spans="2:3" ht="15" customHeight="1" x14ac:dyDescent="0.25">
      <c r="B200" s="152" t="s">
        <v>74</v>
      </c>
      <c r="C200" s="151"/>
    </row>
    <row r="201" spans="2:3" ht="15" customHeight="1" x14ac:dyDescent="0.25">
      <c r="B201" s="153" t="s">
        <v>75</v>
      </c>
      <c r="C201" s="151"/>
    </row>
    <row r="202" spans="2:3" ht="15" customHeight="1" x14ac:dyDescent="0.25">
      <c r="B202" s="152" t="s">
        <v>76</v>
      </c>
      <c r="C202" s="151"/>
    </row>
    <row r="203" spans="2:3" ht="15" customHeight="1" x14ac:dyDescent="0.25">
      <c r="B203" s="152" t="s">
        <v>77</v>
      </c>
      <c r="C203" s="151"/>
    </row>
    <row r="204" spans="2:3" ht="15" customHeight="1" x14ac:dyDescent="0.25">
      <c r="B204" s="152" t="s">
        <v>78</v>
      </c>
      <c r="C204" s="151"/>
    </row>
    <row r="205" spans="2:3" ht="15" customHeight="1" x14ac:dyDescent="0.25">
      <c r="B205" s="152" t="s">
        <v>79</v>
      </c>
      <c r="C205" s="151"/>
    </row>
    <row r="206" spans="2:3" ht="15" customHeight="1" x14ac:dyDescent="0.25">
      <c r="B206" s="153" t="s">
        <v>80</v>
      </c>
      <c r="C206" s="151"/>
    </row>
    <row r="207" spans="2:3" ht="15" customHeight="1" x14ac:dyDescent="0.25">
      <c r="B207" s="152" t="s">
        <v>81</v>
      </c>
      <c r="C207" s="151"/>
    </row>
    <row r="208" spans="2:3" ht="15" customHeight="1" x14ac:dyDescent="0.25">
      <c r="B208" s="152" t="s">
        <v>82</v>
      </c>
      <c r="C208" s="151"/>
    </row>
    <row r="209" spans="2:3" ht="15" customHeight="1" x14ac:dyDescent="0.25">
      <c r="B209" s="153" t="s">
        <v>83</v>
      </c>
      <c r="C209" s="151"/>
    </row>
    <row r="210" spans="2:3" ht="15" customHeight="1" x14ac:dyDescent="0.25">
      <c r="B210" s="152" t="s">
        <v>84</v>
      </c>
      <c r="C210" s="151"/>
    </row>
    <row r="211" spans="2:3" ht="15" customHeight="1" x14ac:dyDescent="0.25">
      <c r="B211" s="152" t="s">
        <v>85</v>
      </c>
      <c r="C211" s="151"/>
    </row>
    <row r="212" spans="2:3" ht="15" customHeight="1" x14ac:dyDescent="0.25">
      <c r="B212" s="152" t="s">
        <v>86</v>
      </c>
      <c r="C212" s="151"/>
    </row>
    <row r="213" spans="2:3" ht="15" customHeight="1" x14ac:dyDescent="0.25">
      <c r="B213" s="155" t="s">
        <v>87</v>
      </c>
      <c r="C213" s="156"/>
    </row>
    <row r="214" spans="2:3" ht="15" customHeight="1" x14ac:dyDescent="0.25">
      <c r="B214" s="145"/>
      <c r="C214" s="151"/>
    </row>
    <row r="215" spans="2:3" ht="15" customHeight="1" x14ac:dyDescent="0.25">
      <c r="B215" s="148" t="s">
        <v>88</v>
      </c>
      <c r="C215" s="151"/>
    </row>
    <row r="216" spans="2:3" ht="15" customHeight="1" x14ac:dyDescent="0.25">
      <c r="B216" s="148" t="s">
        <v>89</v>
      </c>
      <c r="C216" s="151"/>
    </row>
    <row r="217" spans="2:3" ht="15" customHeight="1" x14ac:dyDescent="0.25">
      <c r="B217" s="145" t="s">
        <v>90</v>
      </c>
      <c r="C217" s="151"/>
    </row>
    <row r="218" spans="2:3" ht="15" customHeight="1" x14ac:dyDescent="0.25">
      <c r="B218" s="145" t="s">
        <v>91</v>
      </c>
      <c r="C218" s="151"/>
    </row>
    <row r="219" spans="2:3" ht="15" customHeight="1" x14ac:dyDescent="0.25">
      <c r="B219" s="148" t="s">
        <v>92</v>
      </c>
      <c r="C219" s="151"/>
    </row>
    <row r="220" spans="2:3" ht="15" customHeight="1" x14ac:dyDescent="0.25">
      <c r="B220" s="145" t="s">
        <v>93</v>
      </c>
      <c r="C220" s="151"/>
    </row>
    <row r="221" spans="2:3" ht="15" customHeight="1" x14ac:dyDescent="0.25">
      <c r="B221" s="145" t="s">
        <v>94</v>
      </c>
      <c r="C221" s="151"/>
    </row>
    <row r="222" spans="2:3" ht="15" customHeight="1" x14ac:dyDescent="0.25">
      <c r="B222" s="148" t="s">
        <v>95</v>
      </c>
      <c r="C222" s="151"/>
    </row>
    <row r="223" spans="2:3" ht="15" customHeight="1" x14ac:dyDescent="0.25">
      <c r="B223" s="145" t="s">
        <v>96</v>
      </c>
      <c r="C223" s="151"/>
    </row>
    <row r="224" spans="2:3" ht="15" customHeight="1" x14ac:dyDescent="0.25">
      <c r="B224" s="157" t="s">
        <v>97</v>
      </c>
      <c r="C224" s="158">
        <v>0</v>
      </c>
    </row>
    <row r="225" spans="1:6" ht="16.5" thickBot="1" x14ac:dyDescent="0.3">
      <c r="B225" s="159"/>
      <c r="C225" s="160"/>
    </row>
    <row r="226" spans="1:6" ht="15.75" x14ac:dyDescent="0.25">
      <c r="B226" s="42" t="s">
        <v>98</v>
      </c>
      <c r="C226" s="43">
        <f>+C149+C155+C165</f>
        <v>9403985.1099999994</v>
      </c>
    </row>
    <row r="227" spans="1:6" x14ac:dyDescent="0.25">
      <c r="A227" s="85"/>
      <c r="B227" s="85"/>
      <c r="C227" s="85"/>
      <c r="D227" s="85"/>
    </row>
    <row r="228" spans="1:6" x14ac:dyDescent="0.25">
      <c r="A228" s="2"/>
      <c r="B228" s="4"/>
      <c r="C228" s="2"/>
    </row>
    <row r="230" spans="1:6" x14ac:dyDescent="0.25">
      <c r="A230" s="39" t="s">
        <v>152</v>
      </c>
      <c r="C230" s="6" t="s">
        <v>99</v>
      </c>
    </row>
    <row r="231" spans="1:6" x14ac:dyDescent="0.25">
      <c r="A231" s="39" t="s">
        <v>153</v>
      </c>
      <c r="C231" s="7" t="s">
        <v>100</v>
      </c>
    </row>
    <row r="232" spans="1:6" x14ac:dyDescent="0.25">
      <c r="A232" s="39" t="s">
        <v>154</v>
      </c>
      <c r="C232" s="7" t="s">
        <v>101</v>
      </c>
    </row>
    <row r="237" spans="1:6" x14ac:dyDescent="0.25">
      <c r="B237" s="4"/>
      <c r="C237" s="2"/>
      <c r="E237" s="48"/>
      <c r="F237" s="48"/>
    </row>
    <row r="238" spans="1:6" x14ac:dyDescent="0.25">
      <c r="A238" s="2"/>
      <c r="B238" s="4"/>
      <c r="C238" s="2"/>
      <c r="E238" s="48"/>
      <c r="F238" s="48"/>
    </row>
    <row r="239" spans="1:6" x14ac:dyDescent="0.25">
      <c r="A239" s="2"/>
      <c r="B239" s="4"/>
      <c r="C239" s="2"/>
      <c r="E239" s="48"/>
      <c r="F239" s="48"/>
    </row>
    <row r="240" spans="1:6" x14ac:dyDescent="0.25">
      <c r="A240" s="2"/>
      <c r="B240" s="4"/>
      <c r="C240" s="2"/>
      <c r="E240" s="48"/>
      <c r="F240" s="48"/>
    </row>
    <row r="241" spans="1:9" x14ac:dyDescent="0.25">
      <c r="A241" s="2"/>
      <c r="B241" s="4"/>
      <c r="C241" s="2"/>
      <c r="E241" s="48"/>
      <c r="F241" s="48"/>
    </row>
    <row r="242" spans="1:9" s="5" customFormat="1" ht="18" x14ac:dyDescent="0.25">
      <c r="A242" s="174" t="s">
        <v>17</v>
      </c>
      <c r="B242" s="174"/>
      <c r="C242" s="174"/>
      <c r="D242" s="174"/>
      <c r="E242" s="174"/>
      <c r="F242" s="174"/>
      <c r="G242" s="174"/>
    </row>
    <row r="243" spans="1:9" s="5" customFormat="1" ht="19.5" customHeight="1" x14ac:dyDescent="0.25">
      <c r="A243" s="174" t="s">
        <v>2</v>
      </c>
      <c r="B243" s="174"/>
      <c r="C243" s="174"/>
      <c r="D243" s="174"/>
      <c r="E243" s="174"/>
      <c r="F243" s="174"/>
      <c r="G243" s="174"/>
    </row>
    <row r="244" spans="1:9" s="49" customFormat="1" ht="19.5" customHeight="1" x14ac:dyDescent="0.3">
      <c r="A244" s="179" t="s">
        <v>102</v>
      </c>
      <c r="B244" s="179"/>
      <c r="C244" s="179"/>
      <c r="D244" s="179"/>
      <c r="E244" s="179"/>
      <c r="F244" s="179"/>
      <c r="G244" s="179"/>
    </row>
    <row r="245" spans="1:9" s="49" customFormat="1" ht="19.5" customHeight="1" x14ac:dyDescent="0.3">
      <c r="A245" s="179" t="s">
        <v>160</v>
      </c>
      <c r="B245" s="179"/>
      <c r="C245" s="179"/>
      <c r="D245" s="179"/>
      <c r="E245" s="179"/>
      <c r="F245" s="179"/>
      <c r="G245" s="179"/>
    </row>
    <row r="246" spans="1:9" s="49" customFormat="1" ht="14.25" customHeight="1" x14ac:dyDescent="0.3">
      <c r="A246" s="179" t="s">
        <v>335</v>
      </c>
      <c r="B246" s="179"/>
      <c r="C246" s="179"/>
      <c r="D246" s="179"/>
      <c r="E246" s="179"/>
      <c r="F246" s="179"/>
      <c r="G246" s="179"/>
    </row>
    <row r="247" spans="1:9" s="49" customFormat="1" ht="13.5" customHeight="1" thickBot="1" x14ac:dyDescent="0.35">
      <c r="A247" s="179" t="s">
        <v>103</v>
      </c>
      <c r="B247" s="179"/>
      <c r="C247" s="179"/>
      <c r="D247" s="179"/>
      <c r="E247" s="179"/>
      <c r="F247" s="179"/>
      <c r="G247" s="179"/>
    </row>
    <row r="248" spans="1:9" ht="15.75" thickBot="1" x14ac:dyDescent="0.3">
      <c r="B248" s="180" t="s">
        <v>104</v>
      </c>
      <c r="C248" s="181"/>
      <c r="D248" s="181"/>
      <c r="E248" s="181"/>
      <c r="F248" s="181"/>
      <c r="G248" s="212"/>
    </row>
    <row r="249" spans="1:9" ht="15.75" thickBot="1" x14ac:dyDescent="0.3">
      <c r="B249" s="182"/>
      <c r="C249" s="183"/>
      <c r="D249" s="50"/>
      <c r="E249" s="184" t="s">
        <v>105</v>
      </c>
      <c r="F249" s="213"/>
      <c r="G249" s="214">
        <v>31796.31</v>
      </c>
    </row>
    <row r="250" spans="1:9" ht="15.75" thickBot="1" x14ac:dyDescent="0.3">
      <c r="B250" s="98" t="s">
        <v>106</v>
      </c>
      <c r="C250" s="215" t="s">
        <v>107</v>
      </c>
      <c r="D250" s="86" t="s">
        <v>108</v>
      </c>
      <c r="E250" s="216" t="s">
        <v>109</v>
      </c>
      <c r="F250" s="217" t="s">
        <v>110</v>
      </c>
      <c r="G250" s="218" t="s">
        <v>111</v>
      </c>
      <c r="I250" s="48"/>
    </row>
    <row r="251" spans="1:9" ht="15.75" thickBot="1" x14ac:dyDescent="0.3">
      <c r="B251" s="219">
        <v>45343</v>
      </c>
      <c r="C251" s="220" t="s">
        <v>112</v>
      </c>
      <c r="D251" s="221" t="s">
        <v>338</v>
      </c>
      <c r="E251" s="222"/>
      <c r="F251" s="223">
        <v>26700</v>
      </c>
      <c r="G251" s="224">
        <f>G249+E251-F251</f>
        <v>5096.3100000000013</v>
      </c>
      <c r="I251" s="99"/>
    </row>
    <row r="252" spans="1:9" ht="15.75" thickBot="1" x14ac:dyDescent="0.3">
      <c r="B252" s="219">
        <v>45343</v>
      </c>
      <c r="C252" s="225" t="s">
        <v>112</v>
      </c>
      <c r="D252" s="226" t="s">
        <v>339</v>
      </c>
      <c r="E252" s="224"/>
      <c r="F252" s="223">
        <v>40.049999999999997</v>
      </c>
      <c r="G252" s="224">
        <f t="shared" ref="G252:G272" si="2">G251+E252-F252</f>
        <v>5056.2600000000011</v>
      </c>
    </row>
    <row r="253" spans="1:9" ht="15.75" thickBot="1" x14ac:dyDescent="0.3">
      <c r="B253" s="219">
        <v>45343</v>
      </c>
      <c r="C253" s="225" t="s">
        <v>112</v>
      </c>
      <c r="D253" s="221" t="s">
        <v>340</v>
      </c>
      <c r="E253" s="224"/>
      <c r="F253" s="223">
        <v>40050</v>
      </c>
      <c r="G253" s="224">
        <f t="shared" si="2"/>
        <v>-34993.74</v>
      </c>
    </row>
    <row r="254" spans="1:9" ht="15.75" thickBot="1" x14ac:dyDescent="0.3">
      <c r="B254" s="219">
        <v>45343</v>
      </c>
      <c r="C254" s="225" t="s">
        <v>112</v>
      </c>
      <c r="D254" s="221" t="s">
        <v>341</v>
      </c>
      <c r="E254" s="224"/>
      <c r="F254" s="223">
        <v>60.08</v>
      </c>
      <c r="G254" s="224">
        <f t="shared" si="2"/>
        <v>-35053.82</v>
      </c>
    </row>
    <row r="255" spans="1:9" ht="15.75" thickBot="1" x14ac:dyDescent="0.3">
      <c r="B255" s="219">
        <v>45341</v>
      </c>
      <c r="C255" s="225" t="s">
        <v>342</v>
      </c>
      <c r="D255" s="221" t="s">
        <v>343</v>
      </c>
      <c r="E255" s="224">
        <v>550201</v>
      </c>
      <c r="F255" s="223"/>
      <c r="G255" s="224">
        <f t="shared" si="2"/>
        <v>515147.18</v>
      </c>
    </row>
    <row r="256" spans="1:9" ht="15.75" thickBot="1" x14ac:dyDescent="0.3">
      <c r="B256" s="219">
        <v>45343</v>
      </c>
      <c r="C256" s="225" t="s">
        <v>112</v>
      </c>
      <c r="D256" s="221" t="s">
        <v>344</v>
      </c>
      <c r="E256" s="224"/>
      <c r="F256" s="223">
        <v>21350</v>
      </c>
      <c r="G256" s="224">
        <f t="shared" si="2"/>
        <v>493797.18</v>
      </c>
    </row>
    <row r="257" spans="2:7" ht="15.75" thickBot="1" x14ac:dyDescent="0.3">
      <c r="B257" s="219">
        <v>45343</v>
      </c>
      <c r="C257" s="225" t="s">
        <v>112</v>
      </c>
      <c r="D257" s="221" t="s">
        <v>345</v>
      </c>
      <c r="E257" s="224"/>
      <c r="F257" s="223">
        <v>32.03</v>
      </c>
      <c r="G257" s="224">
        <f t="shared" si="2"/>
        <v>493765.14999999997</v>
      </c>
    </row>
    <row r="258" spans="2:7" ht="15.75" thickBot="1" x14ac:dyDescent="0.3">
      <c r="B258" s="219">
        <v>45343</v>
      </c>
      <c r="C258" s="225" t="s">
        <v>112</v>
      </c>
      <c r="D258" s="221" t="s">
        <v>346</v>
      </c>
      <c r="E258" s="224"/>
      <c r="F258" s="223">
        <v>27150</v>
      </c>
      <c r="G258" s="224">
        <f t="shared" si="2"/>
        <v>466615.14999999997</v>
      </c>
    </row>
    <row r="259" spans="2:7" ht="15.75" thickBot="1" x14ac:dyDescent="0.3">
      <c r="B259" s="219">
        <v>45343</v>
      </c>
      <c r="C259" s="225" t="s">
        <v>112</v>
      </c>
      <c r="D259" s="221" t="s">
        <v>347</v>
      </c>
      <c r="E259" s="224"/>
      <c r="F259" s="223">
        <v>40.729999999999997</v>
      </c>
      <c r="G259" s="224">
        <f t="shared" si="2"/>
        <v>466574.42</v>
      </c>
    </row>
    <row r="260" spans="2:7" ht="15.75" thickBot="1" x14ac:dyDescent="0.3">
      <c r="B260" s="219">
        <v>45343</v>
      </c>
      <c r="C260" s="225" t="s">
        <v>112</v>
      </c>
      <c r="D260" s="221" t="s">
        <v>348</v>
      </c>
      <c r="E260" s="224"/>
      <c r="F260" s="223">
        <v>19600</v>
      </c>
      <c r="G260" s="224">
        <f t="shared" si="2"/>
        <v>446974.42</v>
      </c>
    </row>
    <row r="261" spans="2:7" ht="15.75" thickBot="1" x14ac:dyDescent="0.3">
      <c r="B261" s="219">
        <v>45343</v>
      </c>
      <c r="C261" s="225" t="s">
        <v>112</v>
      </c>
      <c r="D261" s="221" t="s">
        <v>349</v>
      </c>
      <c r="E261" s="224"/>
      <c r="F261" s="223">
        <v>29.4</v>
      </c>
      <c r="G261" s="224">
        <f t="shared" si="2"/>
        <v>446945.01999999996</v>
      </c>
    </row>
    <row r="262" spans="2:7" ht="15.75" thickBot="1" x14ac:dyDescent="0.3">
      <c r="B262" s="219">
        <v>45343</v>
      </c>
      <c r="C262" s="225" t="s">
        <v>112</v>
      </c>
      <c r="D262" s="221" t="s">
        <v>350</v>
      </c>
      <c r="E262" s="224"/>
      <c r="F262" s="223">
        <v>172200</v>
      </c>
      <c r="G262" s="224">
        <f t="shared" si="2"/>
        <v>274745.01999999996</v>
      </c>
    </row>
    <row r="263" spans="2:7" ht="15.75" thickBot="1" x14ac:dyDescent="0.3">
      <c r="B263" s="219">
        <v>45343</v>
      </c>
      <c r="C263" s="225" t="s">
        <v>112</v>
      </c>
      <c r="D263" s="221" t="s">
        <v>351</v>
      </c>
      <c r="E263" s="224"/>
      <c r="F263" s="223">
        <v>258.3</v>
      </c>
      <c r="G263" s="224">
        <f t="shared" si="2"/>
        <v>274486.71999999997</v>
      </c>
    </row>
    <row r="264" spans="2:7" ht="15.75" thickBot="1" x14ac:dyDescent="0.3">
      <c r="B264" s="219">
        <v>45345</v>
      </c>
      <c r="C264" s="225" t="s">
        <v>112</v>
      </c>
      <c r="D264" s="221" t="s">
        <v>352</v>
      </c>
      <c r="E264" s="224"/>
      <c r="F264" s="223">
        <v>100000</v>
      </c>
      <c r="G264" s="224">
        <f t="shared" si="2"/>
        <v>174486.71999999997</v>
      </c>
    </row>
    <row r="265" spans="2:7" ht="15.75" thickBot="1" x14ac:dyDescent="0.3">
      <c r="B265" s="219">
        <v>45345</v>
      </c>
      <c r="C265" s="225" t="s">
        <v>112</v>
      </c>
      <c r="D265" s="221" t="s">
        <v>353</v>
      </c>
      <c r="E265" s="224"/>
      <c r="F265" s="223">
        <v>150</v>
      </c>
      <c r="G265" s="224">
        <f t="shared" si="2"/>
        <v>174336.71999999997</v>
      </c>
    </row>
    <row r="266" spans="2:7" ht="15.75" thickBot="1" x14ac:dyDescent="0.3">
      <c r="B266" s="219">
        <v>45345</v>
      </c>
      <c r="C266" s="225" t="s">
        <v>112</v>
      </c>
      <c r="D266" s="221" t="s">
        <v>354</v>
      </c>
      <c r="E266" s="224"/>
      <c r="F266" s="223">
        <v>37950</v>
      </c>
      <c r="G266" s="224">
        <f t="shared" si="2"/>
        <v>136386.71999999997</v>
      </c>
    </row>
    <row r="267" spans="2:7" ht="15.75" thickBot="1" x14ac:dyDescent="0.3">
      <c r="B267" s="219">
        <v>45345</v>
      </c>
      <c r="C267" s="225" t="s">
        <v>112</v>
      </c>
      <c r="D267" s="221" t="s">
        <v>355</v>
      </c>
      <c r="E267" s="224"/>
      <c r="F267" s="223">
        <v>56.93</v>
      </c>
      <c r="G267" s="224">
        <f t="shared" si="2"/>
        <v>136329.78999999998</v>
      </c>
    </row>
    <row r="268" spans="2:7" ht="15.75" thickBot="1" x14ac:dyDescent="0.3">
      <c r="B268" s="219">
        <v>45350</v>
      </c>
      <c r="C268" s="225" t="s">
        <v>112</v>
      </c>
      <c r="D268" s="221" t="s">
        <v>356</v>
      </c>
      <c r="E268" s="224"/>
      <c r="F268" s="223">
        <v>10800</v>
      </c>
      <c r="G268" s="224">
        <f t="shared" si="2"/>
        <v>125529.78999999998</v>
      </c>
    </row>
    <row r="269" spans="2:7" ht="15.75" thickBot="1" x14ac:dyDescent="0.3">
      <c r="B269" s="219">
        <v>45350</v>
      </c>
      <c r="C269" s="225" t="s">
        <v>112</v>
      </c>
      <c r="D269" s="221" t="s">
        <v>357</v>
      </c>
      <c r="E269" s="224"/>
      <c r="F269" s="223">
        <v>16.2</v>
      </c>
      <c r="G269" s="224">
        <f t="shared" si="2"/>
        <v>125513.58999999998</v>
      </c>
    </row>
    <row r="270" spans="2:7" ht="15.75" thickBot="1" x14ac:dyDescent="0.3">
      <c r="B270" s="219">
        <v>45351</v>
      </c>
      <c r="C270" s="225" t="s">
        <v>112</v>
      </c>
      <c r="D270" s="221" t="s">
        <v>358</v>
      </c>
      <c r="E270" s="224"/>
      <c r="F270" s="223">
        <v>6300</v>
      </c>
      <c r="G270" s="224">
        <f t="shared" si="2"/>
        <v>119213.58999999998</v>
      </c>
    </row>
    <row r="271" spans="2:7" ht="15.75" hidden="1" thickBot="1" x14ac:dyDescent="0.3">
      <c r="B271" s="219">
        <v>45351</v>
      </c>
      <c r="C271" s="225" t="s">
        <v>112</v>
      </c>
      <c r="D271" s="221" t="s">
        <v>359</v>
      </c>
      <c r="E271" s="224"/>
      <c r="F271" s="223">
        <v>0</v>
      </c>
      <c r="G271" s="224">
        <f t="shared" si="2"/>
        <v>119213.58999999998</v>
      </c>
    </row>
    <row r="272" spans="2:7" ht="15" customHeight="1" thickBot="1" x14ac:dyDescent="0.3">
      <c r="B272" s="219" t="s">
        <v>360</v>
      </c>
      <c r="C272" s="227" t="s">
        <v>112</v>
      </c>
      <c r="D272" s="221" t="s">
        <v>179</v>
      </c>
      <c r="E272" s="224"/>
      <c r="F272" s="223">
        <v>175</v>
      </c>
      <c r="G272" s="224">
        <f t="shared" si="2"/>
        <v>119038.58999999998</v>
      </c>
    </row>
    <row r="273" spans="1:7" ht="15.75" thickBot="1" x14ac:dyDescent="0.3">
      <c r="B273" s="228" t="s">
        <v>180</v>
      </c>
      <c r="C273" s="229"/>
      <c r="D273" s="230"/>
      <c r="E273" s="231">
        <f>SUM(E251:E272)</f>
        <v>550201</v>
      </c>
      <c r="F273" s="232">
        <f>SUM(F251:F272)</f>
        <v>462958.72000000003</v>
      </c>
      <c r="G273" s="233">
        <f>G272</f>
        <v>119038.58999999998</v>
      </c>
    </row>
    <row r="274" spans="1:7" x14ac:dyDescent="0.25">
      <c r="A274" s="2"/>
      <c r="B274" s="4"/>
      <c r="C274" s="234"/>
      <c r="D274" s="235"/>
      <c r="E274" s="48"/>
      <c r="F274" s="48"/>
      <c r="G274" s="40"/>
    </row>
    <row r="275" spans="1:7" x14ac:dyDescent="0.25">
      <c r="B275" s="4"/>
      <c r="C275" s="2"/>
      <c r="E275" s="72"/>
      <c r="F275" s="73"/>
    </row>
    <row r="276" spans="1:7" x14ac:dyDescent="0.25">
      <c r="B276" s="4"/>
      <c r="C276" s="2"/>
      <c r="E276" s="72"/>
      <c r="F276" s="73"/>
    </row>
    <row r="277" spans="1:7" ht="15.75" thickBot="1" x14ac:dyDescent="0.3">
      <c r="B277" s="203" t="s">
        <v>113</v>
      </c>
      <c r="C277" s="203"/>
      <c r="E277" s="169" t="s">
        <v>99</v>
      </c>
      <c r="F277" s="169"/>
    </row>
    <row r="278" spans="1:7" x14ac:dyDescent="0.25">
      <c r="B278" s="170" t="s">
        <v>21</v>
      </c>
      <c r="C278" s="170"/>
      <c r="E278" s="171" t="s">
        <v>100</v>
      </c>
      <c r="F278" s="171"/>
    </row>
    <row r="279" spans="1:7" x14ac:dyDescent="0.25">
      <c r="B279" s="170" t="s">
        <v>114</v>
      </c>
      <c r="C279" s="170"/>
      <c r="E279" s="172" t="s">
        <v>101</v>
      </c>
      <c r="F279" s="172"/>
    </row>
    <row r="280" spans="1:7" x14ac:dyDescent="0.25">
      <c r="A280" s="2"/>
      <c r="B280" s="4"/>
      <c r="C280" s="2"/>
      <c r="E280" s="48"/>
      <c r="F280" s="48"/>
    </row>
    <row r="281" spans="1:7" x14ac:dyDescent="0.25">
      <c r="A281" s="2"/>
      <c r="B281" s="4"/>
      <c r="C281" s="2"/>
      <c r="E281" s="48"/>
      <c r="F281" s="48"/>
    </row>
    <row r="282" spans="1:7" x14ac:dyDescent="0.25">
      <c r="A282" s="2"/>
      <c r="B282" s="4"/>
      <c r="C282" s="2"/>
      <c r="E282" s="48"/>
      <c r="F282" s="48"/>
    </row>
    <row r="283" spans="1:7" s="12" customFormat="1" ht="38.25" customHeight="1" x14ac:dyDescent="0.25">
      <c r="A283" s="31"/>
      <c r="B283" s="44"/>
      <c r="C283" s="38"/>
      <c r="D283" s="27"/>
      <c r="E283" s="27"/>
      <c r="F283" s="27"/>
      <c r="G283" s="27"/>
    </row>
    <row r="284" spans="1:7" x14ac:dyDescent="0.25">
      <c r="A284" s="8"/>
      <c r="B284" s="8"/>
      <c r="C284" s="8"/>
      <c r="D284" s="8"/>
      <c r="E284" s="8"/>
      <c r="F284" s="51"/>
    </row>
    <row r="285" spans="1:7" x14ac:dyDescent="0.25">
      <c r="C285" s="1" t="s">
        <v>17</v>
      </c>
      <c r="F285" s="52"/>
    </row>
    <row r="286" spans="1:7" x14ac:dyDescent="0.25">
      <c r="C286" s="1" t="s">
        <v>2</v>
      </c>
      <c r="F286" s="52"/>
    </row>
    <row r="287" spans="1:7" x14ac:dyDescent="0.25">
      <c r="A287" s="8"/>
      <c r="B287" s="30"/>
      <c r="C287" s="9" t="s">
        <v>116</v>
      </c>
      <c r="D287" s="30"/>
      <c r="E287" s="30"/>
      <c r="F287" s="53"/>
    </row>
    <row r="288" spans="1:7" x14ac:dyDescent="0.25">
      <c r="A288" s="8"/>
      <c r="B288" s="30"/>
      <c r="C288" s="9" t="s">
        <v>336</v>
      </c>
      <c r="D288" s="30"/>
      <c r="E288" s="30"/>
      <c r="F288" s="53"/>
    </row>
    <row r="289" spans="1:7" x14ac:dyDescent="0.25">
      <c r="A289" s="8"/>
      <c r="B289" s="30"/>
      <c r="C289" s="10" t="s">
        <v>15</v>
      </c>
      <c r="D289" s="30"/>
      <c r="E289" s="30"/>
      <c r="F289" s="53"/>
    </row>
    <row r="290" spans="1:7" x14ac:dyDescent="0.25">
      <c r="A290" s="8"/>
      <c r="B290" s="30"/>
      <c r="C290" s="10"/>
      <c r="D290" s="30"/>
      <c r="E290" s="30"/>
      <c r="F290" s="53"/>
    </row>
    <row r="291" spans="1:7" s="12" customFormat="1" x14ac:dyDescent="0.25">
      <c r="A291" s="11" t="s">
        <v>106</v>
      </c>
      <c r="B291" s="11" t="s">
        <v>117</v>
      </c>
      <c r="C291" s="202" t="s">
        <v>118</v>
      </c>
      <c r="D291" s="202"/>
      <c r="E291" s="11" t="s">
        <v>119</v>
      </c>
      <c r="F291" s="54" t="s">
        <v>120</v>
      </c>
    </row>
    <row r="292" spans="1:7" s="12" customFormat="1" ht="45" x14ac:dyDescent="0.25">
      <c r="A292" s="55">
        <v>45341</v>
      </c>
      <c r="B292" s="56" t="s">
        <v>338</v>
      </c>
      <c r="C292" s="57" t="s">
        <v>161</v>
      </c>
      <c r="D292" s="57" t="s">
        <v>121</v>
      </c>
      <c r="E292" s="58" t="s">
        <v>361</v>
      </c>
      <c r="F292" s="59">
        <v>26700</v>
      </c>
    </row>
    <row r="293" spans="1:7" ht="45" x14ac:dyDescent="0.25">
      <c r="A293" s="55">
        <v>45341</v>
      </c>
      <c r="B293" s="56" t="s">
        <v>340</v>
      </c>
      <c r="C293" s="57" t="s">
        <v>161</v>
      </c>
      <c r="D293" s="58" t="s">
        <v>121</v>
      </c>
      <c r="E293" s="58" t="s">
        <v>362</v>
      </c>
      <c r="F293" s="59">
        <v>40050</v>
      </c>
    </row>
    <row r="294" spans="1:7" ht="45" x14ac:dyDescent="0.25">
      <c r="A294" s="55">
        <v>45342</v>
      </c>
      <c r="B294" s="56" t="s">
        <v>344</v>
      </c>
      <c r="C294" s="57" t="s">
        <v>230</v>
      </c>
      <c r="D294" s="58" t="s">
        <v>121</v>
      </c>
      <c r="E294" s="58" t="s">
        <v>363</v>
      </c>
      <c r="F294" s="59">
        <v>21350</v>
      </c>
    </row>
    <row r="295" spans="1:7" ht="45" x14ac:dyDescent="0.25">
      <c r="A295" s="55">
        <v>45342</v>
      </c>
      <c r="B295" s="56" t="s">
        <v>346</v>
      </c>
      <c r="C295" s="57" t="s">
        <v>364</v>
      </c>
      <c r="D295" s="58" t="s">
        <v>121</v>
      </c>
      <c r="E295" s="236" t="s">
        <v>365</v>
      </c>
      <c r="F295" s="59">
        <v>27150</v>
      </c>
    </row>
    <row r="296" spans="1:7" ht="30" x14ac:dyDescent="0.25">
      <c r="A296" s="55">
        <v>45342</v>
      </c>
      <c r="B296" s="56" t="s">
        <v>348</v>
      </c>
      <c r="C296" s="57" t="s">
        <v>366</v>
      </c>
      <c r="D296" s="58" t="s">
        <v>121</v>
      </c>
      <c r="E296" s="237" t="s">
        <v>367</v>
      </c>
      <c r="F296" s="59">
        <v>19600</v>
      </c>
    </row>
    <row r="297" spans="1:7" ht="30" x14ac:dyDescent="0.25">
      <c r="A297" s="55">
        <v>45342</v>
      </c>
      <c r="B297" s="56" t="s">
        <v>350</v>
      </c>
      <c r="C297" s="238" t="s">
        <v>122</v>
      </c>
      <c r="D297" s="238" t="s">
        <v>368</v>
      </c>
      <c r="E297" s="58" t="s">
        <v>369</v>
      </c>
      <c r="F297" s="59">
        <v>172200</v>
      </c>
    </row>
    <row r="298" spans="1:7" x14ac:dyDescent="0.25">
      <c r="A298" s="55">
        <v>45342</v>
      </c>
      <c r="B298" s="56" t="s">
        <v>352</v>
      </c>
      <c r="C298" s="238" t="s">
        <v>214</v>
      </c>
      <c r="D298" s="58" t="s">
        <v>370</v>
      </c>
      <c r="E298" s="58" t="s">
        <v>371</v>
      </c>
      <c r="F298" s="59">
        <v>100000</v>
      </c>
    </row>
    <row r="299" spans="1:7" ht="45" x14ac:dyDescent="0.25">
      <c r="A299" s="55">
        <v>45345</v>
      </c>
      <c r="B299" s="56" t="s">
        <v>354</v>
      </c>
      <c r="C299" s="238" t="s">
        <v>161</v>
      </c>
      <c r="D299" s="238" t="s">
        <v>121</v>
      </c>
      <c r="E299" s="58" t="s">
        <v>372</v>
      </c>
      <c r="F299" s="59">
        <v>37950</v>
      </c>
    </row>
    <row r="300" spans="1:7" ht="60" x14ac:dyDescent="0.25">
      <c r="A300" s="55">
        <v>45348</v>
      </c>
      <c r="B300" s="56" t="s">
        <v>356</v>
      </c>
      <c r="C300" s="238" t="s">
        <v>161</v>
      </c>
      <c r="D300" s="238" t="s">
        <v>121</v>
      </c>
      <c r="E300" s="58" t="s">
        <v>373</v>
      </c>
      <c r="F300" s="59">
        <v>10800</v>
      </c>
    </row>
    <row r="301" spans="1:7" ht="30" x14ac:dyDescent="0.25">
      <c r="A301" s="55">
        <v>45350</v>
      </c>
      <c r="B301" s="56" t="s">
        <v>358</v>
      </c>
      <c r="C301" s="238" t="s">
        <v>161</v>
      </c>
      <c r="D301" s="238" t="s">
        <v>121</v>
      </c>
      <c r="E301" s="58" t="s">
        <v>374</v>
      </c>
      <c r="F301" s="59">
        <v>6300</v>
      </c>
    </row>
    <row r="302" spans="1:7" ht="15" hidden="1" customHeight="1" x14ac:dyDescent="0.25">
      <c r="A302" s="55">
        <v>44979</v>
      </c>
      <c r="B302" s="239" t="s">
        <v>375</v>
      </c>
      <c r="C302" s="238" t="s">
        <v>161</v>
      </c>
      <c r="D302" s="238" t="s">
        <v>121</v>
      </c>
      <c r="E302" s="58" t="s">
        <v>376</v>
      </c>
      <c r="F302" s="240">
        <v>18795</v>
      </c>
      <c r="G302" s="241"/>
    </row>
    <row r="303" spans="1:7" ht="15" hidden="1" customHeight="1" x14ac:dyDescent="0.25">
      <c r="A303" s="55">
        <v>44979</v>
      </c>
      <c r="B303" s="239" t="s">
        <v>377</v>
      </c>
      <c r="C303" s="238" t="s">
        <v>161</v>
      </c>
      <c r="D303" s="238" t="s">
        <v>121</v>
      </c>
      <c r="E303" s="58" t="s">
        <v>378</v>
      </c>
      <c r="F303" s="240">
        <v>54380</v>
      </c>
    </row>
    <row r="304" spans="1:7" ht="15" hidden="1" customHeight="1" x14ac:dyDescent="0.25">
      <c r="A304" s="55">
        <v>44981</v>
      </c>
      <c r="B304" s="239" t="s">
        <v>379</v>
      </c>
      <c r="C304" s="238" t="s">
        <v>122</v>
      </c>
      <c r="D304" s="238" t="s">
        <v>368</v>
      </c>
      <c r="E304" s="58" t="s">
        <v>380</v>
      </c>
      <c r="F304" s="240">
        <v>12001</v>
      </c>
    </row>
    <row r="305" spans="1:9" ht="15" hidden="1" customHeight="1" x14ac:dyDescent="0.25">
      <c r="A305" s="55">
        <v>44979</v>
      </c>
      <c r="B305" s="239" t="s">
        <v>381</v>
      </c>
      <c r="C305" s="238" t="s">
        <v>161</v>
      </c>
      <c r="D305" s="238" t="s">
        <v>121</v>
      </c>
      <c r="E305" s="58" t="s">
        <v>382</v>
      </c>
      <c r="F305" s="240">
        <v>1700</v>
      </c>
    </row>
    <row r="306" spans="1:9" ht="15" hidden="1" customHeight="1" x14ac:dyDescent="0.25">
      <c r="A306" s="55">
        <v>44979</v>
      </c>
      <c r="B306" s="239" t="s">
        <v>383</v>
      </c>
      <c r="C306" s="238" t="s">
        <v>161</v>
      </c>
      <c r="D306" s="238" t="s">
        <v>121</v>
      </c>
      <c r="E306" s="58" t="s">
        <v>384</v>
      </c>
      <c r="F306" s="240">
        <v>15330</v>
      </c>
    </row>
    <row r="307" spans="1:9" ht="15" hidden="1" customHeight="1" x14ac:dyDescent="0.25">
      <c r="A307" s="55"/>
      <c r="B307" s="238"/>
      <c r="C307" s="238"/>
      <c r="D307" s="238"/>
      <c r="E307" s="58"/>
      <c r="F307" s="240"/>
    </row>
    <row r="308" spans="1:9" ht="15" hidden="1" customHeight="1" x14ac:dyDescent="0.25">
      <c r="A308" s="55"/>
      <c r="B308" s="238"/>
      <c r="C308" s="238"/>
      <c r="D308" s="238"/>
      <c r="E308" s="58"/>
      <c r="F308" s="240"/>
    </row>
    <row r="309" spans="1:9" ht="15" hidden="1" customHeight="1" x14ac:dyDescent="0.25">
      <c r="A309" s="55"/>
      <c r="B309" s="238"/>
      <c r="C309" s="238"/>
      <c r="D309" s="238"/>
      <c r="E309" s="58"/>
      <c r="F309" s="240"/>
    </row>
    <row r="310" spans="1:9" ht="15" hidden="1" customHeight="1" x14ac:dyDescent="0.25">
      <c r="A310" s="55"/>
      <c r="B310" s="238"/>
      <c r="C310" s="238"/>
      <c r="D310" s="238"/>
      <c r="E310" s="58"/>
      <c r="F310" s="240"/>
    </row>
    <row r="311" spans="1:9" ht="15" hidden="1" customHeight="1" x14ac:dyDescent="0.25">
      <c r="A311" s="55"/>
      <c r="B311" s="238"/>
      <c r="C311" s="238"/>
      <c r="D311" s="238"/>
      <c r="E311" s="164"/>
      <c r="F311" s="240"/>
    </row>
    <row r="312" spans="1:9" ht="15" hidden="1" customHeight="1" x14ac:dyDescent="0.25">
      <c r="A312" s="55"/>
      <c r="B312" s="238"/>
      <c r="C312" s="238"/>
      <c r="D312" s="238"/>
      <c r="E312" s="58"/>
      <c r="F312" s="240"/>
    </row>
    <row r="313" spans="1:9" ht="15" hidden="1" customHeight="1" x14ac:dyDescent="0.25">
      <c r="A313" s="55"/>
      <c r="B313" s="238"/>
      <c r="C313" s="238"/>
      <c r="D313" s="238"/>
      <c r="E313" s="58"/>
      <c r="F313" s="240"/>
    </row>
    <row r="314" spans="1:9" ht="15" hidden="1" customHeight="1" x14ac:dyDescent="0.25">
      <c r="A314" s="55"/>
      <c r="B314" s="238"/>
      <c r="C314" s="238"/>
      <c r="D314" s="238"/>
      <c r="E314" s="58"/>
      <c r="F314" s="240"/>
      <c r="H314" s="241"/>
      <c r="I314" s="241"/>
    </row>
    <row r="315" spans="1:9" ht="15" hidden="1" customHeight="1" x14ac:dyDescent="0.25">
      <c r="A315" s="55"/>
      <c r="B315" s="238"/>
      <c r="C315" s="238"/>
      <c r="D315" s="238"/>
      <c r="E315" s="58"/>
      <c r="F315" s="240"/>
      <c r="G315" s="241"/>
      <c r="H315" s="241"/>
      <c r="I315" s="241"/>
    </row>
    <row r="316" spans="1:9" ht="15" hidden="1" customHeight="1" x14ac:dyDescent="0.25">
      <c r="A316" s="55"/>
      <c r="B316" s="238"/>
      <c r="C316" s="238"/>
      <c r="D316" s="238"/>
      <c r="E316" s="58"/>
      <c r="F316" s="240"/>
      <c r="G316" s="241"/>
      <c r="H316" s="241"/>
      <c r="I316" s="241"/>
    </row>
    <row r="317" spans="1:9" ht="15" hidden="1" customHeight="1" x14ac:dyDescent="0.25">
      <c r="A317" s="55"/>
      <c r="B317" s="238"/>
      <c r="C317" s="238"/>
      <c r="D317" s="238"/>
      <c r="E317" s="58"/>
      <c r="F317" s="240"/>
      <c r="G317" s="241"/>
    </row>
    <row r="318" spans="1:9" ht="15" hidden="1" customHeight="1" x14ac:dyDescent="0.25">
      <c r="A318" s="55"/>
      <c r="B318" s="238"/>
      <c r="C318" s="238"/>
      <c r="D318" s="238"/>
      <c r="E318" s="242"/>
      <c r="F318" s="243"/>
    </row>
    <row r="319" spans="1:9" x14ac:dyDescent="0.25">
      <c r="A319" s="30"/>
      <c r="B319" s="8"/>
      <c r="C319" s="8"/>
      <c r="D319" s="8"/>
      <c r="E319" s="244" t="s">
        <v>385</v>
      </c>
      <c r="F319" s="245">
        <f>SUM(F292:F318)</f>
        <v>564306</v>
      </c>
    </row>
    <row r="320" spans="1:9" ht="33" customHeight="1" x14ac:dyDescent="0.25">
      <c r="A320" s="8"/>
      <c r="B320" s="8"/>
      <c r="C320" s="8"/>
      <c r="D320" s="8"/>
      <c r="E320" s="8"/>
      <c r="F320" s="51"/>
    </row>
    <row r="321" spans="1:7" x14ac:dyDescent="0.25">
      <c r="A321" s="8"/>
      <c r="B321" s="8"/>
      <c r="C321" s="8"/>
      <c r="D321" s="8"/>
      <c r="E321" s="8"/>
      <c r="F321" s="51"/>
    </row>
    <row r="322" spans="1:7" x14ac:dyDescent="0.25">
      <c r="A322" s="8"/>
      <c r="B322" s="60"/>
      <c r="C322" s="8"/>
      <c r="D322" s="8"/>
      <c r="E322" s="60"/>
      <c r="F322" s="51"/>
    </row>
    <row r="323" spans="1:7" x14ac:dyDescent="0.25">
      <c r="A323" s="8"/>
      <c r="B323" s="60"/>
      <c r="C323" s="8"/>
      <c r="D323" s="8"/>
      <c r="E323" s="60"/>
      <c r="F323" s="51"/>
    </row>
    <row r="324" spans="1:7" x14ac:dyDescent="0.25">
      <c r="A324" s="8"/>
      <c r="B324" s="8"/>
      <c r="C324" s="8"/>
      <c r="D324" s="8"/>
      <c r="E324" s="8"/>
      <c r="F324" s="51"/>
    </row>
    <row r="325" spans="1:7" x14ac:dyDescent="0.25">
      <c r="A325" s="8"/>
      <c r="B325" s="60" t="s">
        <v>22</v>
      </c>
      <c r="C325" s="8"/>
      <c r="D325" s="8"/>
      <c r="E325" s="60" t="s">
        <v>18</v>
      </c>
      <c r="F325" s="51"/>
    </row>
    <row r="326" spans="1:7" x14ac:dyDescent="0.25">
      <c r="A326" s="8"/>
      <c r="B326" s="60" t="s">
        <v>21</v>
      </c>
      <c r="C326" s="8"/>
      <c r="D326" s="8"/>
      <c r="E326" s="60" t="s">
        <v>19</v>
      </c>
      <c r="F326" s="51"/>
    </row>
    <row r="327" spans="1:7" x14ac:dyDescent="0.25">
      <c r="A327" s="8"/>
      <c r="B327" s="60" t="s">
        <v>20</v>
      </c>
      <c r="C327" s="8"/>
      <c r="D327" s="8"/>
      <c r="E327" s="60" t="s">
        <v>123</v>
      </c>
      <c r="F327" s="51"/>
    </row>
    <row r="328" spans="1:7" x14ac:dyDescent="0.25">
      <c r="A328" s="8"/>
      <c r="B328" s="8"/>
      <c r="C328" s="8"/>
      <c r="D328" s="8"/>
      <c r="E328" s="8"/>
      <c r="F328" s="51"/>
    </row>
    <row r="329" spans="1:7" s="12" customFormat="1" x14ac:dyDescent="0.25">
      <c r="A329" s="31"/>
      <c r="B329" s="44"/>
      <c r="C329" s="38"/>
      <c r="D329" s="27"/>
      <c r="E329" s="27"/>
      <c r="F329" s="27"/>
      <c r="G329" s="27"/>
    </row>
    <row r="330" spans="1:7" ht="13.5" customHeight="1" x14ac:dyDescent="0.25">
      <c r="A330" s="8"/>
      <c r="B330" s="8"/>
      <c r="C330" s="8"/>
      <c r="D330" s="163"/>
    </row>
    <row r="331" spans="1:7" ht="13.5" customHeight="1" x14ac:dyDescent="0.25">
      <c r="A331" s="8"/>
      <c r="B331" s="8"/>
      <c r="C331" s="8"/>
      <c r="D331" s="163"/>
    </row>
    <row r="332" spans="1:7" x14ac:dyDescent="0.25">
      <c r="A332" s="8"/>
      <c r="B332" s="8"/>
      <c r="C332" s="8"/>
      <c r="D332" s="163"/>
    </row>
    <row r="335" spans="1:7" x14ac:dyDescent="0.25">
      <c r="A335" s="31"/>
      <c r="B335" s="31"/>
      <c r="C335" s="27"/>
      <c r="D335" s="27"/>
      <c r="E335" s="27"/>
      <c r="F335" s="27"/>
      <c r="G335" s="27"/>
    </row>
    <row r="336" spans="1:7" x14ac:dyDescent="0.25">
      <c r="A336" s="31"/>
      <c r="B336" s="31"/>
      <c r="C336" s="27"/>
      <c r="D336" s="27"/>
      <c r="E336" s="27"/>
      <c r="F336" s="27"/>
      <c r="G336" s="27"/>
    </row>
    <row r="337" spans="1:9" x14ac:dyDescent="0.25">
      <c r="B337" s="4"/>
      <c r="C337" s="2"/>
      <c r="E337" s="48"/>
      <c r="F337" s="48"/>
    </row>
    <row r="338" spans="1:9" x14ac:dyDescent="0.25">
      <c r="A338" s="2"/>
      <c r="B338" s="4"/>
      <c r="C338" s="2"/>
      <c r="E338" s="48"/>
      <c r="F338" s="48"/>
    </row>
    <row r="339" spans="1:9" x14ac:dyDescent="0.25">
      <c r="A339" s="2"/>
      <c r="B339" s="4"/>
      <c r="C339" s="2"/>
      <c r="E339" s="48"/>
      <c r="F339" s="48"/>
    </row>
    <row r="340" spans="1:9" x14ac:dyDescent="0.25">
      <c r="A340" s="2"/>
      <c r="B340" s="4"/>
      <c r="C340" s="2"/>
      <c r="E340" s="48"/>
      <c r="F340" s="48"/>
    </row>
    <row r="341" spans="1:9" x14ac:dyDescent="0.25">
      <c r="A341" s="2"/>
      <c r="B341" s="4"/>
      <c r="C341" s="2"/>
      <c r="E341" s="48"/>
      <c r="F341" s="48"/>
    </row>
    <row r="342" spans="1:9" s="5" customFormat="1" ht="18" x14ac:dyDescent="0.25">
      <c r="A342" s="174" t="s">
        <v>17</v>
      </c>
      <c r="B342" s="174"/>
      <c r="C342" s="174"/>
      <c r="D342" s="174"/>
      <c r="E342" s="174"/>
      <c r="F342" s="174"/>
      <c r="G342" s="174"/>
    </row>
    <row r="343" spans="1:9" s="5" customFormat="1" ht="19.5" customHeight="1" x14ac:dyDescent="0.25">
      <c r="A343" s="174" t="s">
        <v>2</v>
      </c>
      <c r="B343" s="174"/>
      <c r="C343" s="174"/>
      <c r="D343" s="174"/>
      <c r="E343" s="174"/>
      <c r="F343" s="174"/>
      <c r="G343" s="174"/>
    </row>
    <row r="344" spans="1:9" s="49" customFormat="1" ht="19.5" customHeight="1" x14ac:dyDescent="0.3">
      <c r="A344" s="179" t="s">
        <v>115</v>
      </c>
      <c r="B344" s="179"/>
      <c r="C344" s="179"/>
      <c r="D344" s="179"/>
      <c r="E344" s="179"/>
      <c r="F344" s="179"/>
      <c r="G344" s="179"/>
    </row>
    <row r="345" spans="1:9" s="49" customFormat="1" ht="19.5" customHeight="1" x14ac:dyDescent="0.3">
      <c r="A345" s="179" t="s">
        <v>160</v>
      </c>
      <c r="B345" s="179"/>
      <c r="C345" s="179"/>
      <c r="D345" s="179"/>
      <c r="E345" s="179"/>
      <c r="F345" s="179"/>
      <c r="G345" s="179"/>
    </row>
    <row r="346" spans="1:9" s="49" customFormat="1" ht="14.25" customHeight="1" x14ac:dyDescent="0.3">
      <c r="A346" s="179" t="s">
        <v>335</v>
      </c>
      <c r="B346" s="179"/>
      <c r="C346" s="179"/>
      <c r="D346" s="179"/>
      <c r="E346" s="179"/>
      <c r="F346" s="179"/>
      <c r="G346" s="179"/>
    </row>
    <row r="347" spans="1:9" s="49" customFormat="1" ht="13.5" customHeight="1" x14ac:dyDescent="0.3">
      <c r="A347" s="179" t="s">
        <v>103</v>
      </c>
      <c r="B347" s="179"/>
      <c r="C347" s="179"/>
      <c r="D347" s="179"/>
      <c r="E347" s="179"/>
      <c r="F347" s="179"/>
      <c r="G347" s="179"/>
    </row>
    <row r="348" spans="1:9" s="49" customFormat="1" ht="13.5" customHeight="1" thickBot="1" x14ac:dyDescent="0.35">
      <c r="A348"/>
      <c r="B348" s="74"/>
      <c r="C348" s="74"/>
      <c r="D348" s="74"/>
      <c r="E348" s="74"/>
      <c r="F348" s="74"/>
      <c r="G348" s="74"/>
    </row>
    <row r="349" spans="1:9" ht="15.75" thickBot="1" x14ac:dyDescent="0.3">
      <c r="B349" s="180" t="s">
        <v>104</v>
      </c>
      <c r="C349" s="181"/>
      <c r="D349" s="181"/>
      <c r="E349" s="181"/>
      <c r="F349" s="181"/>
      <c r="G349" s="212"/>
    </row>
    <row r="350" spans="1:9" ht="15.75" thickBot="1" x14ac:dyDescent="0.3">
      <c r="B350" s="182"/>
      <c r="C350" s="183"/>
      <c r="D350" s="50"/>
      <c r="E350" s="184" t="s">
        <v>105</v>
      </c>
      <c r="F350" s="213"/>
      <c r="G350" s="214">
        <v>31796.31</v>
      </c>
    </row>
    <row r="351" spans="1:9" ht="15.75" thickBot="1" x14ac:dyDescent="0.3">
      <c r="B351" s="98" t="s">
        <v>106</v>
      </c>
      <c r="C351" s="215" t="s">
        <v>107</v>
      </c>
      <c r="D351" s="86" t="s">
        <v>108</v>
      </c>
      <c r="E351" s="216" t="s">
        <v>109</v>
      </c>
      <c r="F351" s="217" t="s">
        <v>110</v>
      </c>
      <c r="G351" s="218" t="s">
        <v>111</v>
      </c>
      <c r="I351" s="48"/>
    </row>
    <row r="352" spans="1:9" ht="15.75" thickBot="1" x14ac:dyDescent="0.3">
      <c r="B352" s="219">
        <v>45343</v>
      </c>
      <c r="C352" s="220" t="s">
        <v>112</v>
      </c>
      <c r="D352" s="221" t="s">
        <v>338</v>
      </c>
      <c r="E352" s="222"/>
      <c r="F352" s="223">
        <v>26700</v>
      </c>
      <c r="G352" s="224">
        <f>G350+E352-F352</f>
        <v>5096.3100000000013</v>
      </c>
      <c r="I352" s="99"/>
    </row>
    <row r="353" spans="2:7" ht="15.75" thickBot="1" x14ac:dyDescent="0.3">
      <c r="B353" s="219">
        <v>45343</v>
      </c>
      <c r="C353" s="225" t="s">
        <v>112</v>
      </c>
      <c r="D353" s="226" t="s">
        <v>339</v>
      </c>
      <c r="E353" s="224"/>
      <c r="F353" s="223">
        <v>40.049999999999997</v>
      </c>
      <c r="G353" s="224">
        <f t="shared" ref="G353:G373" si="3">G352+E353-F353</f>
        <v>5056.2600000000011</v>
      </c>
    </row>
    <row r="354" spans="2:7" ht="15.75" thickBot="1" x14ac:dyDescent="0.3">
      <c r="B354" s="219">
        <v>45343</v>
      </c>
      <c r="C354" s="225" t="s">
        <v>112</v>
      </c>
      <c r="D354" s="221" t="s">
        <v>340</v>
      </c>
      <c r="E354" s="224"/>
      <c r="F354" s="223">
        <v>40050</v>
      </c>
      <c r="G354" s="224">
        <f t="shared" si="3"/>
        <v>-34993.74</v>
      </c>
    </row>
    <row r="355" spans="2:7" ht="15.75" thickBot="1" x14ac:dyDescent="0.3">
      <c r="B355" s="219">
        <v>45343</v>
      </c>
      <c r="C355" s="225" t="s">
        <v>112</v>
      </c>
      <c r="D355" s="221" t="s">
        <v>341</v>
      </c>
      <c r="E355" s="224"/>
      <c r="F355" s="223">
        <v>60.08</v>
      </c>
      <c r="G355" s="224">
        <f t="shared" si="3"/>
        <v>-35053.82</v>
      </c>
    </row>
    <row r="356" spans="2:7" ht="15.75" thickBot="1" x14ac:dyDescent="0.3">
      <c r="B356" s="219">
        <v>45341</v>
      </c>
      <c r="C356" s="225" t="s">
        <v>342</v>
      </c>
      <c r="D356" s="221" t="s">
        <v>343</v>
      </c>
      <c r="E356" s="224">
        <v>550201</v>
      </c>
      <c r="F356" s="223"/>
      <c r="G356" s="224">
        <f t="shared" si="3"/>
        <v>515147.18</v>
      </c>
    </row>
    <row r="357" spans="2:7" ht="15.75" thickBot="1" x14ac:dyDescent="0.3">
      <c r="B357" s="219">
        <v>45343</v>
      </c>
      <c r="C357" s="225" t="s">
        <v>112</v>
      </c>
      <c r="D357" s="221" t="s">
        <v>344</v>
      </c>
      <c r="E357" s="224"/>
      <c r="F357" s="223">
        <v>21350</v>
      </c>
      <c r="G357" s="224">
        <f t="shared" si="3"/>
        <v>493797.18</v>
      </c>
    </row>
    <row r="358" spans="2:7" ht="15.75" thickBot="1" x14ac:dyDescent="0.3">
      <c r="B358" s="219">
        <v>45343</v>
      </c>
      <c r="C358" s="225" t="s">
        <v>112</v>
      </c>
      <c r="D358" s="221" t="s">
        <v>345</v>
      </c>
      <c r="E358" s="224"/>
      <c r="F358" s="223">
        <v>32.03</v>
      </c>
      <c r="G358" s="224">
        <f t="shared" si="3"/>
        <v>493765.14999999997</v>
      </c>
    </row>
    <row r="359" spans="2:7" ht="15.75" thickBot="1" x14ac:dyDescent="0.3">
      <c r="B359" s="219">
        <v>45343</v>
      </c>
      <c r="C359" s="225" t="s">
        <v>112</v>
      </c>
      <c r="D359" s="221" t="s">
        <v>346</v>
      </c>
      <c r="E359" s="224"/>
      <c r="F359" s="223">
        <v>27150</v>
      </c>
      <c r="G359" s="224">
        <f t="shared" si="3"/>
        <v>466615.14999999997</v>
      </c>
    </row>
    <row r="360" spans="2:7" ht="15.75" thickBot="1" x14ac:dyDescent="0.3">
      <c r="B360" s="219">
        <v>45343</v>
      </c>
      <c r="C360" s="225" t="s">
        <v>112</v>
      </c>
      <c r="D360" s="221" t="s">
        <v>347</v>
      </c>
      <c r="E360" s="224"/>
      <c r="F360" s="223">
        <v>40.729999999999997</v>
      </c>
      <c r="G360" s="224">
        <f t="shared" si="3"/>
        <v>466574.42</v>
      </c>
    </row>
    <row r="361" spans="2:7" ht="15.75" thickBot="1" x14ac:dyDescent="0.3">
      <c r="B361" s="219">
        <v>45343</v>
      </c>
      <c r="C361" s="225" t="s">
        <v>112</v>
      </c>
      <c r="D361" s="221" t="s">
        <v>348</v>
      </c>
      <c r="E361" s="224"/>
      <c r="F361" s="223">
        <v>19600</v>
      </c>
      <c r="G361" s="224">
        <f t="shared" si="3"/>
        <v>446974.42</v>
      </c>
    </row>
    <row r="362" spans="2:7" ht="15.75" thickBot="1" x14ac:dyDescent="0.3">
      <c r="B362" s="219">
        <v>45343</v>
      </c>
      <c r="C362" s="225" t="s">
        <v>112</v>
      </c>
      <c r="D362" s="221" t="s">
        <v>349</v>
      </c>
      <c r="E362" s="224"/>
      <c r="F362" s="223">
        <v>29.4</v>
      </c>
      <c r="G362" s="224">
        <f t="shared" si="3"/>
        <v>446945.01999999996</v>
      </c>
    </row>
    <row r="363" spans="2:7" ht="15.75" thickBot="1" x14ac:dyDescent="0.3">
      <c r="B363" s="219">
        <v>45343</v>
      </c>
      <c r="C363" s="225" t="s">
        <v>112</v>
      </c>
      <c r="D363" s="221" t="s">
        <v>350</v>
      </c>
      <c r="E363" s="224"/>
      <c r="F363" s="223">
        <v>172200</v>
      </c>
      <c r="G363" s="224">
        <f t="shared" si="3"/>
        <v>274745.01999999996</v>
      </c>
    </row>
    <row r="364" spans="2:7" ht="15.75" thickBot="1" x14ac:dyDescent="0.3">
      <c r="B364" s="219">
        <v>45343</v>
      </c>
      <c r="C364" s="225" t="s">
        <v>112</v>
      </c>
      <c r="D364" s="221" t="s">
        <v>351</v>
      </c>
      <c r="E364" s="224"/>
      <c r="F364" s="223">
        <v>258.3</v>
      </c>
      <c r="G364" s="224">
        <f t="shared" si="3"/>
        <v>274486.71999999997</v>
      </c>
    </row>
    <row r="365" spans="2:7" ht="15.75" thickBot="1" x14ac:dyDescent="0.3">
      <c r="B365" s="219">
        <v>45345</v>
      </c>
      <c r="C365" s="225" t="s">
        <v>112</v>
      </c>
      <c r="D365" s="221" t="s">
        <v>352</v>
      </c>
      <c r="E365" s="224"/>
      <c r="F365" s="223">
        <v>100000</v>
      </c>
      <c r="G365" s="224">
        <f t="shared" si="3"/>
        <v>174486.71999999997</v>
      </c>
    </row>
    <row r="366" spans="2:7" ht="15.75" thickBot="1" x14ac:dyDescent="0.3">
      <c r="B366" s="219">
        <v>45345</v>
      </c>
      <c r="C366" s="225" t="s">
        <v>112</v>
      </c>
      <c r="D366" s="221" t="s">
        <v>353</v>
      </c>
      <c r="E366" s="224"/>
      <c r="F366" s="223">
        <v>150</v>
      </c>
      <c r="G366" s="224">
        <f t="shared" si="3"/>
        <v>174336.71999999997</v>
      </c>
    </row>
    <row r="367" spans="2:7" ht="15.75" thickBot="1" x14ac:dyDescent="0.3">
      <c r="B367" s="219">
        <v>45345</v>
      </c>
      <c r="C367" s="225" t="s">
        <v>112</v>
      </c>
      <c r="D367" s="221" t="s">
        <v>354</v>
      </c>
      <c r="E367" s="224"/>
      <c r="F367" s="223">
        <v>37950</v>
      </c>
      <c r="G367" s="224">
        <f t="shared" si="3"/>
        <v>136386.71999999997</v>
      </c>
    </row>
    <row r="368" spans="2:7" ht="15.75" thickBot="1" x14ac:dyDescent="0.3">
      <c r="B368" s="219">
        <v>45345</v>
      </c>
      <c r="C368" s="225" t="s">
        <v>112</v>
      </c>
      <c r="D368" s="221" t="s">
        <v>355</v>
      </c>
      <c r="E368" s="224"/>
      <c r="F368" s="223">
        <v>56.93</v>
      </c>
      <c r="G368" s="224">
        <f t="shared" si="3"/>
        <v>136329.78999999998</v>
      </c>
    </row>
    <row r="369" spans="1:7" ht="15.75" thickBot="1" x14ac:dyDescent="0.3">
      <c r="B369" s="219">
        <v>45350</v>
      </c>
      <c r="C369" s="225" t="s">
        <v>112</v>
      </c>
      <c r="D369" s="221" t="s">
        <v>356</v>
      </c>
      <c r="E369" s="224"/>
      <c r="F369" s="223">
        <v>10800</v>
      </c>
      <c r="G369" s="224">
        <f t="shared" si="3"/>
        <v>125529.78999999998</v>
      </c>
    </row>
    <row r="370" spans="1:7" ht="15.75" thickBot="1" x14ac:dyDescent="0.3">
      <c r="B370" s="219">
        <v>45350</v>
      </c>
      <c r="C370" s="225" t="s">
        <v>112</v>
      </c>
      <c r="D370" s="221" t="s">
        <v>357</v>
      </c>
      <c r="E370" s="224"/>
      <c r="F370" s="223">
        <v>16.2</v>
      </c>
      <c r="G370" s="224">
        <f t="shared" si="3"/>
        <v>125513.58999999998</v>
      </c>
    </row>
    <row r="371" spans="1:7" ht="15.75" thickBot="1" x14ac:dyDescent="0.3">
      <c r="B371" s="219">
        <v>45351</v>
      </c>
      <c r="C371" s="225" t="s">
        <v>112</v>
      </c>
      <c r="D371" s="221" t="s">
        <v>358</v>
      </c>
      <c r="E371" s="224"/>
      <c r="F371" s="223">
        <v>6300</v>
      </c>
      <c r="G371" s="224">
        <f t="shared" si="3"/>
        <v>119213.58999999998</v>
      </c>
    </row>
    <row r="372" spans="1:7" ht="15.75" hidden="1" thickBot="1" x14ac:dyDescent="0.3">
      <c r="B372" s="219">
        <v>45351</v>
      </c>
      <c r="C372" s="225" t="s">
        <v>112</v>
      </c>
      <c r="D372" s="221" t="s">
        <v>359</v>
      </c>
      <c r="E372" s="224"/>
      <c r="F372" s="223">
        <v>0</v>
      </c>
      <c r="G372" s="224">
        <f t="shared" si="3"/>
        <v>119213.58999999998</v>
      </c>
    </row>
    <row r="373" spans="1:7" ht="15" customHeight="1" thickBot="1" x14ac:dyDescent="0.3">
      <c r="B373" s="219" t="s">
        <v>360</v>
      </c>
      <c r="C373" s="227" t="s">
        <v>112</v>
      </c>
      <c r="D373" s="221" t="s">
        <v>179</v>
      </c>
      <c r="E373" s="224"/>
      <c r="F373" s="223">
        <v>175</v>
      </c>
      <c r="G373" s="224">
        <f t="shared" si="3"/>
        <v>119038.58999999998</v>
      </c>
    </row>
    <row r="374" spans="1:7" ht="15.75" thickBot="1" x14ac:dyDescent="0.3">
      <c r="B374" s="228" t="s">
        <v>180</v>
      </c>
      <c r="C374" s="229"/>
      <c r="D374" s="230"/>
      <c r="E374" s="231">
        <f>SUM(E352:E373)</f>
        <v>550201</v>
      </c>
      <c r="F374" s="232">
        <f>SUM(F352:F373)</f>
        <v>462958.72000000003</v>
      </c>
      <c r="G374" s="233">
        <f>G373</f>
        <v>119038.58999999998</v>
      </c>
    </row>
    <row r="375" spans="1:7" x14ac:dyDescent="0.25">
      <c r="A375" s="2"/>
      <c r="B375" s="4"/>
      <c r="C375" s="234"/>
      <c r="D375" s="235"/>
      <c r="E375" s="48"/>
      <c r="F375" s="48"/>
      <c r="G375" s="40"/>
    </row>
    <row r="376" spans="1:7" x14ac:dyDescent="0.25">
      <c r="B376" s="4"/>
      <c r="C376" s="2"/>
      <c r="E376" s="72"/>
      <c r="F376" s="73"/>
    </row>
    <row r="377" spans="1:7" x14ac:dyDescent="0.25">
      <c r="B377" s="4"/>
      <c r="C377" s="2"/>
      <c r="E377" s="72"/>
      <c r="F377" s="73"/>
    </row>
    <row r="378" spans="1:7" ht="15.75" thickBot="1" x14ac:dyDescent="0.3">
      <c r="B378" s="4"/>
      <c r="C378" s="2"/>
      <c r="E378" s="72"/>
      <c r="F378" s="73"/>
    </row>
    <row r="379" spans="1:7" ht="15.75" thickBot="1" x14ac:dyDescent="0.3">
      <c r="B379" s="186" t="s">
        <v>113</v>
      </c>
      <c r="C379" s="186"/>
      <c r="E379" s="187" t="s">
        <v>99</v>
      </c>
      <c r="F379" s="187"/>
    </row>
    <row r="380" spans="1:7" x14ac:dyDescent="0.25">
      <c r="B380" s="188" t="s">
        <v>21</v>
      </c>
      <c r="C380" s="188"/>
      <c r="E380" s="171" t="s">
        <v>100</v>
      </c>
      <c r="F380" s="171"/>
    </row>
    <row r="381" spans="1:7" x14ac:dyDescent="0.25">
      <c r="B381" s="170" t="s">
        <v>114</v>
      </c>
      <c r="C381" s="170"/>
      <c r="E381" s="172" t="s">
        <v>101</v>
      </c>
      <c r="F381" s="172"/>
    </row>
    <row r="382" spans="1:7" x14ac:dyDescent="0.25">
      <c r="B382" s="39"/>
      <c r="C382" s="39"/>
      <c r="E382" s="7"/>
      <c r="F382" s="7"/>
    </row>
    <row r="383" spans="1:7" x14ac:dyDescent="0.25">
      <c r="B383" s="39"/>
      <c r="C383" s="39"/>
      <c r="E383" s="7"/>
      <c r="F383" s="7"/>
    </row>
    <row r="384" spans="1:7" x14ac:dyDescent="0.25">
      <c r="B384" s="39"/>
      <c r="C384" s="39"/>
      <c r="E384" s="7"/>
      <c r="F384" s="7"/>
    </row>
    <row r="385" spans="1:7" x14ac:dyDescent="0.25">
      <c r="A385" s="2"/>
      <c r="B385" s="4"/>
      <c r="C385" s="2"/>
      <c r="E385" s="48"/>
      <c r="F385" s="48"/>
    </row>
    <row r="386" spans="1:7" x14ac:dyDescent="0.25">
      <c r="A386" s="2"/>
      <c r="B386" s="4"/>
      <c r="C386" s="2"/>
      <c r="E386" s="48"/>
      <c r="F386" s="48"/>
    </row>
    <row r="387" spans="1:7" ht="15.75" x14ac:dyDescent="0.25">
      <c r="A387" s="31"/>
      <c r="B387" s="45"/>
      <c r="C387" s="45"/>
      <c r="D387" s="45"/>
      <c r="E387" s="45"/>
      <c r="F387" s="45"/>
      <c r="G387" s="45"/>
    </row>
    <row r="389" spans="1:7" x14ac:dyDescent="0.25">
      <c r="A389" s="8"/>
      <c r="B389" s="7"/>
      <c r="C389" s="3"/>
      <c r="D389" s="8"/>
    </row>
    <row r="390" spans="1:7" x14ac:dyDescent="0.25">
      <c r="A390" s="8"/>
      <c r="B390" s="7"/>
      <c r="C390" s="13"/>
      <c r="D390" s="8"/>
    </row>
    <row r="391" spans="1:7" x14ac:dyDescent="0.25">
      <c r="A391" s="8"/>
      <c r="B391" s="28"/>
      <c r="D391" s="8"/>
    </row>
    <row r="392" spans="1:7" x14ac:dyDescent="0.25">
      <c r="A392" s="8"/>
      <c r="B392" s="14"/>
      <c r="D392" s="8"/>
    </row>
    <row r="393" spans="1:7" x14ac:dyDescent="0.25">
      <c r="B393" s="15"/>
    </row>
    <row r="394" spans="1:7" x14ac:dyDescent="0.25">
      <c r="B394" s="15"/>
    </row>
    <row r="395" spans="1:7" x14ac:dyDescent="0.25">
      <c r="B395" s="29" t="s">
        <v>143</v>
      </c>
    </row>
    <row r="396" spans="1:7" x14ac:dyDescent="0.25">
      <c r="B396" s="29" t="s">
        <v>144</v>
      </c>
    </row>
    <row r="397" spans="1:7" x14ac:dyDescent="0.25">
      <c r="B397" s="23" t="s">
        <v>337</v>
      </c>
    </row>
    <row r="398" spans="1:7" x14ac:dyDescent="0.25">
      <c r="B398" s="16" t="s">
        <v>142</v>
      </c>
    </row>
    <row r="399" spans="1:7" x14ac:dyDescent="0.25">
      <c r="B399" s="16"/>
    </row>
    <row r="400" spans="1:7" ht="15.75" thickBot="1" x14ac:dyDescent="0.3">
      <c r="B400" s="16"/>
      <c r="E400" s="16"/>
    </row>
    <row r="401" spans="2:5" x14ac:dyDescent="0.25">
      <c r="B401" s="191" t="s">
        <v>124</v>
      </c>
      <c r="C401" s="191" t="s">
        <v>125</v>
      </c>
      <c r="E401" s="16"/>
    </row>
    <row r="402" spans="2:5" x14ac:dyDescent="0.25">
      <c r="B402" s="192"/>
      <c r="C402" s="192"/>
      <c r="E402" s="16"/>
    </row>
    <row r="403" spans="2:5" ht="15.75" thickBot="1" x14ac:dyDescent="0.3">
      <c r="B403" s="193"/>
      <c r="C403" s="193"/>
      <c r="E403" s="16"/>
    </row>
    <row r="404" spans="2:5" x14ac:dyDescent="0.25">
      <c r="B404" s="17"/>
      <c r="C404" s="194">
        <v>9403985.1099999994</v>
      </c>
      <c r="E404" s="16"/>
    </row>
    <row r="405" spans="2:5" ht="15.75" thickBot="1" x14ac:dyDescent="0.3">
      <c r="B405" s="18" t="s">
        <v>126</v>
      </c>
      <c r="C405" s="195"/>
      <c r="E405" s="16"/>
    </row>
    <row r="406" spans="2:5" x14ac:dyDescent="0.25">
      <c r="B406" s="19"/>
      <c r="C406" s="196">
        <v>0</v>
      </c>
      <c r="E406" s="16"/>
    </row>
    <row r="407" spans="2:5" ht="22.5" x14ac:dyDescent="0.25">
      <c r="B407" s="19" t="s">
        <v>181</v>
      </c>
      <c r="C407" s="197"/>
      <c r="E407" s="16"/>
    </row>
    <row r="408" spans="2:5" x14ac:dyDescent="0.25">
      <c r="B408" s="20"/>
      <c r="C408" s="197"/>
      <c r="E408" s="16"/>
    </row>
    <row r="409" spans="2:5" ht="15.75" thickBot="1" x14ac:dyDescent="0.3">
      <c r="B409" s="21"/>
      <c r="C409" s="198"/>
      <c r="E409" s="16"/>
    </row>
    <row r="410" spans="2:5" x14ac:dyDescent="0.25">
      <c r="B410" s="22" t="s">
        <v>127</v>
      </c>
      <c r="C410" s="189">
        <f>C404-C406</f>
        <v>9403985.1099999994</v>
      </c>
      <c r="E410" s="16"/>
    </row>
    <row r="411" spans="2:5" ht="15.75" thickBot="1" x14ac:dyDescent="0.3">
      <c r="B411" s="18" t="s">
        <v>128</v>
      </c>
      <c r="C411" s="190"/>
      <c r="E411" s="16"/>
    </row>
    <row r="412" spans="2:5" x14ac:dyDescent="0.25">
      <c r="B412" s="16"/>
      <c r="E412" s="16"/>
    </row>
    <row r="413" spans="2:5" x14ac:dyDescent="0.25">
      <c r="B413" s="16"/>
      <c r="E413" s="16"/>
    </row>
    <row r="414" spans="2:5" x14ac:dyDescent="0.25">
      <c r="B414" s="16"/>
      <c r="E414" s="16"/>
    </row>
    <row r="415" spans="2:5" x14ac:dyDescent="0.25">
      <c r="B415" s="23"/>
    </row>
    <row r="416" spans="2:5" x14ac:dyDescent="0.25">
      <c r="B416" s="23"/>
    </row>
    <row r="417" spans="2:2" x14ac:dyDescent="0.25">
      <c r="B417" s="24"/>
    </row>
    <row r="418" spans="2:2" x14ac:dyDescent="0.25">
      <c r="B418" s="24" t="s">
        <v>129</v>
      </c>
    </row>
    <row r="419" spans="2:2" x14ac:dyDescent="0.25">
      <c r="B419" s="25" t="s">
        <v>130</v>
      </c>
    </row>
  </sheetData>
  <mergeCells count="78">
    <mergeCell ref="A122:B122"/>
    <mergeCell ref="D122:G122"/>
    <mergeCell ref="A123:B123"/>
    <mergeCell ref="D123:G123"/>
    <mergeCell ref="A342:G342"/>
    <mergeCell ref="A343:G343"/>
    <mergeCell ref="A344:G344"/>
    <mergeCell ref="A345:G345"/>
    <mergeCell ref="B277:C277"/>
    <mergeCell ref="A242:G242"/>
    <mergeCell ref="A243:G243"/>
    <mergeCell ref="A244:G244"/>
    <mergeCell ref="A245:G245"/>
    <mergeCell ref="A246:G246"/>
    <mergeCell ref="A5:H5"/>
    <mergeCell ref="A6:H6"/>
    <mergeCell ref="A7:H7"/>
    <mergeCell ref="A8:H8"/>
    <mergeCell ref="A9:H9"/>
    <mergeCell ref="A56:C56"/>
    <mergeCell ref="D56:G56"/>
    <mergeCell ref="A57:C57"/>
    <mergeCell ref="D57:G57"/>
    <mergeCell ref="A58:C58"/>
    <mergeCell ref="A69:I69"/>
    <mergeCell ref="A70:I70"/>
    <mergeCell ref="A71:I71"/>
    <mergeCell ref="A72:I72"/>
    <mergeCell ref="A73:I73"/>
    <mergeCell ref="A247:G247"/>
    <mergeCell ref="B248:G248"/>
    <mergeCell ref="B249:C249"/>
    <mergeCell ref="E249:F249"/>
    <mergeCell ref="B273:D273"/>
    <mergeCell ref="C291:D291"/>
    <mergeCell ref="C410:C411"/>
    <mergeCell ref="B401:B403"/>
    <mergeCell ref="C401:C403"/>
    <mergeCell ref="C404:C405"/>
    <mergeCell ref="C406:C409"/>
    <mergeCell ref="B379:C379"/>
    <mergeCell ref="E379:F379"/>
    <mergeCell ref="B380:C380"/>
    <mergeCell ref="E380:F380"/>
    <mergeCell ref="B381:C381"/>
    <mergeCell ref="E381:F381"/>
    <mergeCell ref="B98:G98"/>
    <mergeCell ref="B99:G99"/>
    <mergeCell ref="B100:G100"/>
    <mergeCell ref="B101:G101"/>
    <mergeCell ref="B102:G102"/>
    <mergeCell ref="A346:G346"/>
    <mergeCell ref="A347:G347"/>
    <mergeCell ref="B349:G349"/>
    <mergeCell ref="B350:C350"/>
    <mergeCell ref="E350:F350"/>
    <mergeCell ref="B374:D374"/>
    <mergeCell ref="A124:B124"/>
    <mergeCell ref="E277:F277"/>
    <mergeCell ref="B278:C278"/>
    <mergeCell ref="E278:F278"/>
    <mergeCell ref="B279:C279"/>
    <mergeCell ref="E279:F279"/>
    <mergeCell ref="A128:I128"/>
    <mergeCell ref="A129:I129"/>
    <mergeCell ref="A130:I130"/>
    <mergeCell ref="C141:D141"/>
    <mergeCell ref="A142:D142"/>
    <mergeCell ref="A143:D143"/>
    <mergeCell ref="A144:D144"/>
    <mergeCell ref="A145:D145"/>
    <mergeCell ref="A146:D146"/>
    <mergeCell ref="A147:D147"/>
    <mergeCell ref="A85:C85"/>
    <mergeCell ref="D85:G85"/>
    <mergeCell ref="A86:C86"/>
    <mergeCell ref="D86:G86"/>
    <mergeCell ref="A87:C87"/>
  </mergeCells>
  <pageMargins left="0.7" right="0.7" top="0.75" bottom="0.75" header="0.3" footer="0.3"/>
  <pageSetup scale="3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Rosario Nuñez Santos</dc:creator>
  <cp:lastModifiedBy>María Núñez</cp:lastModifiedBy>
  <cp:lastPrinted>2023-02-07T14:31:21Z</cp:lastPrinted>
  <dcterms:created xsi:type="dcterms:W3CDTF">2022-05-03T15:08:27Z</dcterms:created>
  <dcterms:modified xsi:type="dcterms:W3CDTF">2024-03-06T14:50:54Z</dcterms:modified>
</cp:coreProperties>
</file>