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4/"/>
    </mc:Choice>
  </mc:AlternateContent>
  <xr:revisionPtr revIDLastSave="129" documentId="13_ncr:1_{05D21382-3B23-467A-BC49-A64DC5245D3A}" xr6:coauthVersionLast="47" xr6:coauthVersionMax="47" xr10:uidLastSave="{79D2A27D-1B1D-4604-BB99-F97A33D6E3B1}"/>
  <bookViews>
    <workbookView xWindow="20370" yWindow="-120" windowWidth="29040" windowHeight="1572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5" i="16" l="1"/>
  <c r="F357" i="16" s="1"/>
  <c r="F348" i="16"/>
  <c r="F408" i="16" l="1"/>
  <c r="E408" i="16"/>
  <c r="G387" i="16"/>
  <c r="G388" i="16" s="1"/>
  <c r="G389" i="16" s="1"/>
  <c r="G390" i="16" s="1"/>
  <c r="G391" i="16" s="1"/>
  <c r="G392" i="16" s="1"/>
  <c r="G393" i="16" s="1"/>
  <c r="G394" i="16" s="1"/>
  <c r="G395" i="16" s="1"/>
  <c r="G396" i="16" s="1"/>
  <c r="G397" i="16" s="1"/>
  <c r="G398" i="16" s="1"/>
  <c r="G399" i="16" s="1"/>
  <c r="G400" i="16" s="1"/>
  <c r="G401" i="16" s="1"/>
  <c r="G402" i="16" s="1"/>
  <c r="G403" i="16" s="1"/>
  <c r="G404" i="16" s="1"/>
  <c r="G405" i="16" s="1"/>
  <c r="G406" i="16" s="1"/>
  <c r="G407" i="16" s="1"/>
  <c r="G408" i="16" s="1"/>
  <c r="F291" i="16"/>
  <c r="E291" i="16"/>
  <c r="G270" i="16"/>
  <c r="G271" i="16" s="1"/>
  <c r="G272" i="16" s="1"/>
  <c r="G273" i="16" s="1"/>
  <c r="G274" i="16" s="1"/>
  <c r="G275" i="16" s="1"/>
  <c r="G276" i="16" s="1"/>
  <c r="G277" i="16" s="1"/>
  <c r="G278" i="16" s="1"/>
  <c r="G279" i="16" s="1"/>
  <c r="G280" i="16" s="1"/>
  <c r="G281" i="16" s="1"/>
  <c r="G282" i="16" s="1"/>
  <c r="G283" i="16" s="1"/>
  <c r="G284" i="16" s="1"/>
  <c r="G285" i="16" s="1"/>
  <c r="G286" i="16" s="1"/>
  <c r="G287" i="16" s="1"/>
  <c r="G288" i="16" s="1"/>
  <c r="G289" i="16" s="1"/>
  <c r="G290" i="16" s="1"/>
  <c r="G291" i="16" s="1"/>
  <c r="C210" i="16" l="1"/>
  <c r="C245" i="16" s="1"/>
  <c r="F132" i="16" l="1"/>
  <c r="F319" i="16" s="1"/>
  <c r="H96" i="16"/>
  <c r="I96" i="16" s="1"/>
  <c r="J96" i="16" s="1"/>
  <c r="I95" i="16"/>
  <c r="J95" i="16" s="1"/>
  <c r="I94" i="16"/>
  <c r="J94" i="16" s="1"/>
  <c r="I93" i="16"/>
  <c r="J93" i="16" s="1"/>
  <c r="I92" i="16"/>
  <c r="J92" i="16" s="1"/>
  <c r="I91" i="16"/>
  <c r="J91" i="16" s="1"/>
  <c r="I90" i="16"/>
  <c r="J90" i="16" s="1"/>
  <c r="I89" i="16"/>
  <c r="J89" i="16" s="1"/>
  <c r="I88" i="16"/>
  <c r="J88" i="16" s="1"/>
  <c r="I87" i="16"/>
  <c r="J87" i="16" s="1"/>
  <c r="I86" i="16"/>
  <c r="J86" i="16" s="1"/>
  <c r="I85" i="16"/>
  <c r="J85" i="16" s="1"/>
  <c r="I84" i="16"/>
  <c r="J84" i="16" s="1"/>
  <c r="I83" i="16"/>
  <c r="J83" i="16" s="1"/>
  <c r="I82" i="16"/>
  <c r="J82" i="16" s="1"/>
  <c r="H57" i="16" l="1"/>
  <c r="C444" i="16" l="1"/>
</calcChain>
</file>

<file path=xl/sharedStrings.xml><?xml version="1.0" encoding="utf-8"?>
<sst xmlns="http://schemas.openxmlformats.org/spreadsheetml/2006/main" count="823" uniqueCount="431">
  <si>
    <t>Beneficiario</t>
  </si>
  <si>
    <t>COMPANIA DOMINICANA DE TELEFONOS C POR A</t>
  </si>
  <si>
    <t>DIRECCION DE PRENSA DEL PRESIDENTE</t>
  </si>
  <si>
    <t>Total Pagado</t>
  </si>
  <si>
    <t>RNC</t>
  </si>
  <si>
    <t>2.2.1.3.01</t>
  </si>
  <si>
    <t>2.2.7.2.06</t>
  </si>
  <si>
    <t>2.1.2.2.05</t>
  </si>
  <si>
    <t>2.1.1.2.08</t>
  </si>
  <si>
    <t>2.1.5.1.01</t>
  </si>
  <si>
    <t>2.1.5.2.01</t>
  </si>
  <si>
    <t>2.1.5.3.01</t>
  </si>
  <si>
    <t>2.1.1.1.01</t>
  </si>
  <si>
    <t>Cuenta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</si>
  <si>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</si>
  <si>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</si>
  <si>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</si>
  <si>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</si>
  <si>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</si>
  <si>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</si>
  <si>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</si>
  <si>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</si>
  <si>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</si>
  <si>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</si>
  <si>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</si>
  <si>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</si>
  <si>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</si>
  <si>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</si>
  <si>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</si>
  <si>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</si>
  <si>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</si>
  <si>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</si>
  <si>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</si>
  <si>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</si>
  <si>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</si>
  <si>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</si>
  <si>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</si>
  <si>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</si>
  <si>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</si>
  <si>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</si>
  <si>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</si>
  <si>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</si>
  <si>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</si>
  <si>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</si>
  <si>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</si>
  <si>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</si>
  <si>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</si>
  <si>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</si>
  <si>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</si>
  <si>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</si>
  <si>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</si>
  <si>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</si>
  <si>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</si>
  <si>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</si>
  <si>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</si>
  <si>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</si>
  <si>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</si>
  <si>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</si>
  <si>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</si>
  <si>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</si>
  <si>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</si>
  <si>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</si>
  <si>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</si>
  <si>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</si>
  <si>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</si>
  <si>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</si>
  <si>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</si>
  <si>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</si>
  <si>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</si>
  <si>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</si>
  <si>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</si>
  <si>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</si>
  <si>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</si>
  <si>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</si>
  <si>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</si>
  <si>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</si>
  <si>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</si>
  <si>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</si>
  <si>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</si>
  <si>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</si>
  <si>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</si>
  <si>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</si>
  <si>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</si>
  <si>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</si>
  <si>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</si>
  <si>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</si>
  <si>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</si>
  <si>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</si>
  <si>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</si>
  <si>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</si>
  <si>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</si>
  <si>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</si>
  <si>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</si>
  <si>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</si>
  <si>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</si>
  <si>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</si>
  <si>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</si>
  <si>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</si>
  <si>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</si>
  <si>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Lic. Benny Adames</t>
  </si>
  <si>
    <t>Enc. Administrativo y Financiero</t>
  </si>
  <si>
    <t>Revisado por</t>
  </si>
  <si>
    <t>RELACION FONDO REPONIBLE INSTITUCIONAL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</si>
  <si>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</si>
  <si>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</si>
  <si>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</si>
  <si>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</si>
  <si>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</si>
  <si>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</si>
  <si>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</si>
  <si>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</si>
  <si>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</si>
  <si>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</si>
  <si>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</si>
  <si>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</si>
  <si>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</si>
  <si>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</si>
  <si>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</si>
  <si>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</si>
  <si>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</si>
  <si>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</si>
  <si>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>VIATICOS</t>
  </si>
  <si>
    <t>2.3.7.1.01</t>
  </si>
  <si>
    <t xml:space="preserve">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</si>
  <si>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</si>
  <si>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</si>
  <si>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</si>
  <si>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</si>
  <si>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</si>
  <si>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</si>
  <si>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</si>
  <si>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</si>
  <si>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</si>
  <si>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</si>
  <si>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</si>
  <si>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</si>
  <si>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</si>
  <si>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</si>
  <si>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</si>
  <si>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</si>
  <si>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</si>
  <si>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2.3.1.1.01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</si>
  <si>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</si>
  <si>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</si>
  <si>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</si>
  <si>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</si>
  <si>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VALORES RD$</t>
  </si>
  <si>
    <t>430317081</t>
  </si>
  <si>
    <t>2.1.1.2.11</t>
  </si>
  <si>
    <t>101001577</t>
  </si>
  <si>
    <t>101503939</t>
  </si>
  <si>
    <t>AGUA PLANETA AZUL C POR A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</si>
  <si>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</si>
  <si>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</si>
  <si>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</si>
  <si>
    <t>Lib.</t>
  </si>
  <si>
    <t>Concepto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</si>
  <si>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</si>
  <si>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</si>
  <si>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</si>
  <si>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</si>
  <si>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2.2.3.1.01 </t>
  </si>
  <si>
    <t xml:space="preserve">DIRECCIÓN DE PRENSA DEL PRESIDENTE                                             </t>
  </si>
  <si>
    <t xml:space="preserve">          Encargada Departamento Adm. y Financiero</t>
  </si>
  <si>
    <t>Fecha</t>
  </si>
  <si>
    <t>No. Cuenta</t>
  </si>
  <si>
    <t>PAGOS A PROVEEDORES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</si>
  <si>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</si>
  <si>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</si>
  <si>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                       EJECUCION PRESUPUESTARIA CUENTA INTERNA No. 010-2384894</t>
  </si>
  <si>
    <t xml:space="preserve">                                            CAPITULO 0201, SUBCAPITULO 01, DAF 01  Y UE 0031</t>
  </si>
  <si>
    <t xml:space="preserve">                                                                  VALORES EN RD$</t>
  </si>
  <si>
    <t xml:space="preserve">                                                                                                Encargada Departamento Adm. y Financiero</t>
  </si>
  <si>
    <t xml:space="preserve">                                                                                                             Revisado por:</t>
  </si>
  <si>
    <t xml:space="preserve">                                                                                                         Rosa Ramón</t>
  </si>
  <si>
    <t xml:space="preserve">                                                                                 Encargada Division Compras y Contrataciones</t>
  </si>
  <si>
    <t xml:space="preserve">                  TOTALES RD$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</si>
  <si>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</si>
  <si>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</si>
  <si>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</si>
  <si>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</si>
  <si>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</si>
  <si>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>DISTRIBUIDORA LAGARES SRL</t>
  </si>
  <si>
    <t>101026391</t>
  </si>
  <si>
    <t>TONER DEPOT MULTISERVICIOS EORG, SRL</t>
  </si>
  <si>
    <t>130413772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</si>
  <si>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</si>
  <si>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</si>
  <si>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</si>
  <si>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</si>
  <si>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Energía eléctrica</t>
  </si>
  <si>
    <t>2.2.1.5.01</t>
  </si>
  <si>
    <t>Servicio de internet y televisión por cable</t>
  </si>
  <si>
    <t>Teléfono local</t>
  </si>
  <si>
    <t>101011149</t>
  </si>
  <si>
    <t>Viamar, SA</t>
  </si>
  <si>
    <t>Mantenimiento y reparación de equipos de transporte, tracción y elevación</t>
  </si>
  <si>
    <t>00111308557</t>
  </si>
  <si>
    <t>YUMAILA SABBAGH KHOURY DE SANTANA</t>
  </si>
  <si>
    <t>2.2.5.1.01</t>
  </si>
  <si>
    <t>Alquileres y rentas de edificaciones y locales</t>
  </si>
  <si>
    <t>Alimentos y bebidas para personas</t>
  </si>
  <si>
    <t>401037272</t>
  </si>
  <si>
    <t>CORPORACION DEL ACUEDUCTO Y ALCANTARILLADO DE SANTO DOMINGO</t>
  </si>
  <si>
    <t>2.2.1.7.01</t>
  </si>
  <si>
    <t>Agua</t>
  </si>
  <si>
    <t>2.2.2.2.01</t>
  </si>
  <si>
    <t>Impresión, encuadernación y rotulación</t>
  </si>
  <si>
    <t>2.2.4.4.01</t>
  </si>
  <si>
    <t>401516454</t>
  </si>
  <si>
    <t>SEGURO NACIONAL DE SALUD</t>
  </si>
  <si>
    <t>2.2.6.3.01</t>
  </si>
  <si>
    <t>Seguros de personas</t>
  </si>
  <si>
    <t>Sueldos empleados fijos</t>
  </si>
  <si>
    <t>Contribuciones al seguro de salud</t>
  </si>
  <si>
    <t>Contribuciones al seguro de pensiones</t>
  </si>
  <si>
    <t>Contribuciones al seguro de riesgo laboral</t>
  </si>
  <si>
    <t>Empleados temporales</t>
  </si>
  <si>
    <t>Compensación servicios de seguridad</t>
  </si>
  <si>
    <t>Interinato</t>
  </si>
  <si>
    <t>NUMERO DOCUMENTO</t>
  </si>
  <si>
    <t>2.6.2 - MOBILIARIO Y EQUIPO DE AUDIO, AUDIOVISUAL, RECREATIVO Y EDUCACIONAL</t>
  </si>
  <si>
    <t>102017174</t>
  </si>
  <si>
    <t>HUMANO SEGUROS S A</t>
  </si>
  <si>
    <t>101618787</t>
  </si>
  <si>
    <t>Altice Dominicana, SA</t>
  </si>
  <si>
    <t>101148691</t>
  </si>
  <si>
    <t>HYL, SA</t>
  </si>
  <si>
    <t>2.3.5.3.01</t>
  </si>
  <si>
    <t>Llantas y neumáticos</t>
  </si>
  <si>
    <t>PAGO POR CONCEPTO ADQUISICION Y SERVICIOS INTALACION DE BATERIA AL VEHICULO DE LA INSTITUCION JEEP KIA SORENTO, PLACA: G621060. NCF:B1500014517</t>
  </si>
  <si>
    <t>PAGO POR CONCEPTO SERVICIOS ALQUILER DE PARQUEOS PARA USO DE LOS COLABORADORES DE LA INSTITUCION. PERIODO FACTURADO 23/01/2024-22/02/2024. NCF:B1500001220.</t>
  </si>
  <si>
    <t>PAGO POR CONCEPTO SERVICIOS ENERGIA ELECTRICA INSTITUCIONAL, LOCAL 8B. PERIODO FACTURADO 19/01/2024-16/02/2024. NIC:4352338. NCF:B1500315327.</t>
  </si>
  <si>
    <t>131588311</t>
  </si>
  <si>
    <t>Auto Servicio Automotriz Inteligente RD, Auto Sai RD SRL</t>
  </si>
  <si>
    <t>PAGO POR CONCEPTO MANTENIMIENTO PREVENTIVO Y CORRECTIVO AL VEHICULO DE LA INSTITUCION CAMIONETA TOYOTA HILUX, PLACA: L372613. NO.ORDEN: DPP-2023-01325. NCF:B1500001276.</t>
  </si>
  <si>
    <t>101018941</t>
  </si>
  <si>
    <t>Bonanza Dominicana, SAS</t>
  </si>
  <si>
    <t>PAGO POR CONCEPTO MANTENIMIENTO PREVENTIVO Y CORRECTIVO AL VEHICULO DE LA INSTITUCION MITSUBISHI 2022, PLACA L440837. NCF:B1500003448.</t>
  </si>
  <si>
    <t>PAGO POR CONCEPTO SERVICIOS DE MANTENIMIENTO PREVENTIVO Y CORRECTIVO PARA EL VEHICULO DE LA INSTITUCION JEEP KIA SORENTO 2023, PLACA:G621074, CHASIS:KNARH81DBP5175374. NCF:B1500014633.</t>
  </si>
  <si>
    <t>130469334</t>
  </si>
  <si>
    <t>JG Diesel, SRL</t>
  </si>
  <si>
    <t>PAGO POR CONCEPTO ADQUISICION DE COMBUSTIBLE (GASOIL OPTIMO) PARA USO DE LA PLANTA ELECTRICA DE LA INSTITUCION. NO.ORDEN: DPP-2024-00002. NCF:B1500000201.</t>
  </si>
  <si>
    <t>PAGO POR CONCEPTO AQUISICION DE NEUMATICOS CON INSTALACION, ALINEACION Y BALANCEO INCLUIDA AL VEHICULO DE LA INSTITUCION CHEVROLET COLORADO 2018, PLACA:L456406. NO.ORDEN: DPP-2024-00029. NCF:B1500005734.</t>
  </si>
  <si>
    <t>CR</t>
  </si>
  <si>
    <t xml:space="preserve">ANTICIPO FINANCIERO </t>
  </si>
  <si>
    <t>IMPUESTO A TRANS. 015/2024</t>
  </si>
  <si>
    <t>COMBUSTIBLE</t>
  </si>
  <si>
    <t>PERIODO DEL 01  AL 31 DE MARZO  2024</t>
  </si>
  <si>
    <t>05/03/2024</t>
  </si>
  <si>
    <t>598</t>
  </si>
  <si>
    <t>599</t>
  </si>
  <si>
    <t>07/03/2024</t>
  </si>
  <si>
    <t>616</t>
  </si>
  <si>
    <t>11/03/2024</t>
  </si>
  <si>
    <t>635</t>
  </si>
  <si>
    <t>401517094</t>
  </si>
  <si>
    <t>GUARDIA PRESIDENCIAL</t>
  </si>
  <si>
    <t>PAGO POR CONCEPTO SUMINISTRO DE ALMUERZOS Y CENAS PARA LOS COLABORADORES DE LA INSTITUCION. PERIODO FACTURADO 11/12/2023-26/12/2023. CONTRATO:CI-0000054-2023. NCF:B1500000651.</t>
  </si>
  <si>
    <t>2.2.9.2.01</t>
  </si>
  <si>
    <t>Servicios de alimentación</t>
  </si>
  <si>
    <t>636</t>
  </si>
  <si>
    <t>PAGO POR CONCEPTO SERVICIOS INTERNET FIJO DE LA DPP, PERIODO FACTURADO 23/02/2024-22/03/2024. CUENTA:787395080. e-NCF:E450000035980.</t>
  </si>
  <si>
    <t>637</t>
  </si>
  <si>
    <t>PAGO POR CONCEPTO SERVICIOS FLOTA MOVIL DE LA DPP, PERIODO FACTURADO 17/02/2024-16/03/2024. CUENTA:787671187. e-NCF: E450000035981.</t>
  </si>
  <si>
    <t>14/03/2024</t>
  </si>
  <si>
    <t>667</t>
  </si>
  <si>
    <t>668</t>
  </si>
  <si>
    <t>2.3.9.6.01</t>
  </si>
  <si>
    <t>Productos eléctricos y afines</t>
  </si>
  <si>
    <t>669</t>
  </si>
  <si>
    <t>PAGO POR CONCEPTO SEGURO COMPLEMENTARIO DE SALUD A LOS COLABORADORES DE LA INSTITUCION. PERIODO FACTURADO 01/03/2024-31/03/2024. NO.POLIZA:23136. NO.FACT.:161227. NCF:B1500011111.</t>
  </si>
  <si>
    <t>670</t>
  </si>
  <si>
    <t>2.3.7.1.02</t>
  </si>
  <si>
    <t>Gasoil</t>
  </si>
  <si>
    <t>671</t>
  </si>
  <si>
    <t>15/03/2024</t>
  </si>
  <si>
    <t>681</t>
  </si>
  <si>
    <t>PAGO NOMINA HORAS EXTRAS ENERO 2024</t>
  </si>
  <si>
    <t>2.1.2.2.03</t>
  </si>
  <si>
    <t>Pago de horas extraordinarias</t>
  </si>
  <si>
    <t>18/03/2024</t>
  </si>
  <si>
    <t>688</t>
  </si>
  <si>
    <t>689</t>
  </si>
  <si>
    <t>PAGO POR CONCEPTO SEGURO COMPLEMENTARIO DE SALUD  A LOS COLABORADORES DE LA INSTITUCION. PERIODO FACTURADO 01/03/2024-31/03/2024. NO.POLIZA: 30-95-326258. NCF:B1500031936.</t>
  </si>
  <si>
    <t>20/03/2024</t>
  </si>
  <si>
    <t>700</t>
  </si>
  <si>
    <t>PAGO POR CONCEPTO SERVICIOS INTERNET MOVIL DE LA DPP, PERIODO FACTURADO 01/02/2024-29/02/2024. CUENTA:87933607. NCF:E450000002501.</t>
  </si>
  <si>
    <t>701</t>
  </si>
  <si>
    <t>PAGO POR CONCEPTO SERVICIOS ALQUILER LOCAL 3B, OFICINAS ADMINISTRATIVAS DE ESTA INSTITUCION. PERIODO FACTURADO 01/02/2024-29/02/2024. NO.CONTRATO: BS-0001352-2024. NCF:B1500000026.</t>
  </si>
  <si>
    <t>21/03/2024</t>
  </si>
  <si>
    <t>704</t>
  </si>
  <si>
    <t>PAGO NOMINA TEMPORAL MES MARZO 2024</t>
  </si>
  <si>
    <t>705</t>
  </si>
  <si>
    <t>PAGO NOMINA MILITAR MES MARZO 2024</t>
  </si>
  <si>
    <t>706</t>
  </si>
  <si>
    <t>PAGO NOMINA  FIJA MES MARZO 2024</t>
  </si>
  <si>
    <t>707</t>
  </si>
  <si>
    <t>PAGO NOMINA INTERINATO MES MARZO 2024</t>
  </si>
  <si>
    <t>22/03/2024</t>
  </si>
  <si>
    <t>716</t>
  </si>
  <si>
    <t>PAGO POR CONCEPTO SUMINISTRO DE ALMUERZO Y CENA A LOS COLABORADORES DE LA INSTITUCION. PERIODO FACTURADO 27/12/2023-31/12/2023 Y 01/01/2024-31/01/2024. NCF: B1500000665 Y B1500000666.</t>
  </si>
  <si>
    <t>717</t>
  </si>
  <si>
    <t>PAGO POR CONCEPTO SERVICIOS SUMINISTRO AGUA POTABLE PARA USO DE LA INSTITUCUON, LOCAL 8B. PERIODO MARZO-2024. CODIGO SISTEMA: 15421. NCF:B1500137065.</t>
  </si>
  <si>
    <t>25/03/2024</t>
  </si>
  <si>
    <t>718</t>
  </si>
  <si>
    <t>PAGO POR CONCEPTO SERVICIOS DE IMPRESION DE HOJAS PARA USO DE LA INSTITUCION. PERIODO FACTURADO 26/01/2024-19/02/2024. NCF:B1500007318.</t>
  </si>
  <si>
    <t>719</t>
  </si>
  <si>
    <t>PAGO POR CONCEPTO ADQUISICION LLENADO BOTELLONES DE AGUA PURIFICADA PARA USO DE LA INSTITUCION. PERIODO FACTURADO FEBRERO/2024. NCF:B1500171325, B1500172250, B1500172516.</t>
  </si>
  <si>
    <t>720</t>
  </si>
  <si>
    <t>PAGO POR CONCEPTO SUMINISTRO ALMUERZO Y CENA PARA LOS COLABORADORES DE LA INSTITUCION. PERIODO 01/02/2024-29/02/2024. NCF:B1500000667. SUMINISTRO DESAYUNO Y CENA EN COBERTURA DIA DE LA INDEPENDENCIA NACIONAL, 27 FEBRERO. NCF:B1500000668.</t>
  </si>
  <si>
    <t>721</t>
  </si>
  <si>
    <t>101008067</t>
  </si>
  <si>
    <t>Santo Domingo Motors Company, SA</t>
  </si>
  <si>
    <t>PAGO POR CONCEPTO REPARACION Y MANTENIMIENTO CORRECTIVO AL VEHICULO CAMIONETA CHEVROLET DEL  AÑO 2022, PLACA: L450718, ORDEN: DPP-2023-01326, MEDIANTE EL PROCESO: DPP-DAF-CM-2023-0015. NCF: B1500027626.</t>
  </si>
  <si>
    <t>722</t>
  </si>
  <si>
    <t>132003764</t>
  </si>
  <si>
    <t>Garena, SRL</t>
  </si>
  <si>
    <t>PAGO POR CONCEPTO ARTICULOS DE LIMPIEZA PARA USO DE LA INSTITUCION. REF:DPP-UC-CD-2024-0003. NCF:B1500000495.</t>
  </si>
  <si>
    <t>2.3.3.2.01</t>
  </si>
  <si>
    <t>Papel y cartón</t>
  </si>
  <si>
    <t>2.3.4.1.01</t>
  </si>
  <si>
    <t>Productos medicinales para uso humano</t>
  </si>
  <si>
    <t>2.3.7.2.05</t>
  </si>
  <si>
    <t>Insecticidas, fumigantes y otros</t>
  </si>
  <si>
    <t>2.3.7.2.99</t>
  </si>
  <si>
    <t>Otros productos químicos y conexos</t>
  </si>
  <si>
    <t>2.3.9.1.01</t>
  </si>
  <si>
    <t>Útiles y materiales de limpieza e higiene</t>
  </si>
  <si>
    <t>725</t>
  </si>
  <si>
    <t>132130847</t>
  </si>
  <si>
    <t>Qualipliers, EIRL</t>
  </si>
  <si>
    <t>PAGO POR CONCEPTO ADQUISICION DE COMPRESOR DE AIRE PARA VEHICULO, CONO DE TRAFICO , ILUMINACION Y TRIANGULO DE SEGURIDAD PARA USO DE LOS VEHICULOS DE LA INSTITUCION. NCF:B1500000153.</t>
  </si>
  <si>
    <t>2.3.9.9.04</t>
  </si>
  <si>
    <t>Productos y útiles de defensa y seguridad</t>
  </si>
  <si>
    <t>2.6.5.2.01</t>
  </si>
  <si>
    <t>Maquinaria y equipo industrial</t>
  </si>
  <si>
    <t>27/03/2024</t>
  </si>
  <si>
    <t>754</t>
  </si>
  <si>
    <t>PAGO POR CONCEPTO ALQUILER LOCAL 3B PARA ALOJAMIENTO DE LAS OFICINAS ADMINISTRATIVAS DE LA DPP. PERIODO FACTURADO 01/03/2024-31/03/2024. CONTRATO: BS-0001352-2024. NCF:B1500000027.</t>
  </si>
  <si>
    <t>AL 31 DE MARZO 2024</t>
  </si>
  <si>
    <t>VIAMAR, SA</t>
  </si>
  <si>
    <t>BONANZA DOMINICANA, SAS</t>
  </si>
  <si>
    <t>AUTO SERVICIO AUTOMOTRIZ INTELIGENTE RD, AUTO SAI RD SRL</t>
  </si>
  <si>
    <t>JG DIESEL, SRL</t>
  </si>
  <si>
    <t>SANTO DOMINGO MOTORS COMPANY, SA</t>
  </si>
  <si>
    <t>GARENA, SRL</t>
  </si>
  <si>
    <t>QUALIPLIERS, EIRL</t>
  </si>
  <si>
    <t xml:space="preserve">B1500027503 </t>
  </si>
  <si>
    <t>PAGO POR CONCEPTO DE SERVICIO DE REPARACION Y MANTENIMIENTO CORRECTIVO A LOS VEHICULOS CAMIONETA CHEVROLET AÑO 2022, PLACA: L450717 Y LA PLACA: L450719, ORDEN: DPP-2023-01326, PROCESO: DPP-DAF-CM-2023-0015. NCF: B1500027503.</t>
  </si>
  <si>
    <t>B1500027548</t>
  </si>
  <si>
    <t>PAGO POR CONCEPTO DE SERVICIO DE REPARACION Y MANTENIMIENTO CORRECTIVO A LOS VEHICULOS CAMIONETA CHEVROLET AÑO 2022, PLACA: L450717 Y LA PLACA: L450719, ORDEN: DPP-2023-01326, PROCESO: DPP-DAF-CM-2023-0015. NCF:B1500027548.</t>
  </si>
  <si>
    <t>B1500000127</t>
  </si>
  <si>
    <t>RESOLUCIÓN TÉCNICA ALDASO, EIRL</t>
  </si>
  <si>
    <t>PAGO POR CONCEPTO SERVICIOS DE ENFRIAMIENTO O REFRIGERACION PARA LA DIRECCION DE PRENSA DEL PRESIDENTE, ORDEN: DPP-2024-00423, PROCESO: DPP-DAF-CM-2024-0003. NCF: B1500000127.</t>
  </si>
  <si>
    <t>B1500002981</t>
  </si>
  <si>
    <t>GULFSTREAM PETROLEUM DOMINICANA S DE RL</t>
  </si>
  <si>
    <t>PAGO POR ADQUISICION TARJETAS ELECTRONICAS DE COMBUSTIBLE PARA LA FLOTILLA DE VEHICULOS DE LA DIRECCION DE PRENSA DEL PRESIDENTE. NCF: B1500002981 D/F 18/03/2024.</t>
  </si>
  <si>
    <t>B1500001226</t>
  </si>
  <si>
    <t>PAGO POR CONCEPTO SERVICIOS ALQUILER DE PARQUEOS PARA USO DE LOS COLABORADORES DE LA INSTITUCION. PERIODO FACTURADO 23/02/2024-23/03/2024. NCF:B1500001226.</t>
  </si>
  <si>
    <t>B1500001202</t>
  </si>
  <si>
    <t>BROTHERS RSR SUPPLY OFFICES, SRL</t>
  </si>
  <si>
    <t>PAGO POR CONCEPTO ADQUISICION SUMINISTRO DE OFICINA PARA USO DE LA INSTITUCION. REF:DPP-DAF-CM-2024-0006. NCF:B1500001202.</t>
  </si>
  <si>
    <t>B1500005612</t>
  </si>
  <si>
    <t>OFFITEK, SRL</t>
  </si>
  <si>
    <t>PAGO POR CONCEPTO ADQUISICION SUMINISTRO DE OFICINA PARA USO DE LA INSTITUCION. REF:DPP-CM-2024-0006. NCF:B1500005612.</t>
  </si>
  <si>
    <t xml:space="preserve">B1500173217 </t>
  </si>
  <si>
    <t>PAGO POR CONCEPTO ADQUISICION LLENADO BOTELLONES DE AGUA PURIFICADA PARA USO DE LA INSTITUCION. PERIODO FACTURADO MARZO/2024. NCF:B1500173217.</t>
  </si>
  <si>
    <t>B1500172918</t>
  </si>
  <si>
    <t>PAGO POR CONCEPTO ADQUISICION LLENADO BOTELLONES DE AGUA PURIFICADA PARA USO DE LA INSTITUCION. PERIODO FACTURADO MARZO/2024. NCF:B1500172918.</t>
  </si>
  <si>
    <t>B1500004032</t>
  </si>
  <si>
    <t>GTG INDUSTRIAL, SRL</t>
  </si>
  <si>
    <t>PAGO POR ADQUISICION DE ALIMENTOS Y BEBIDAS PARA USO DE LA INSTITUCION. NCF: B1500004032.</t>
  </si>
  <si>
    <t>B1500000361</t>
  </si>
  <si>
    <t>UVRO SOLUCIONES EMPRESARIALES, SRL</t>
  </si>
  <si>
    <t>PAGO POR CONCEPTO ADQUISICION DE ARTICULOS DESECHABLES DE COCINA BIODEGRADABLE PARA USO DE LA INSTITUCION. REF:DPP-DAF-CD-2024-0005. NCF:B1500000361.</t>
  </si>
  <si>
    <t>B1500007402</t>
  </si>
  <si>
    <t>PAGO POR CONCEPTO SERVICIOS IMPRESION DE HOJAS PARA USO DE LA INSTITUCION. PERIODO FACTURADO 19/02/2024-21/03/2024. REF:DPP-DAF-CM-2024-0004. NCF:B1500007402.</t>
  </si>
  <si>
    <t xml:space="preserve">          AL 31 DE MARZO 2024</t>
  </si>
  <si>
    <t xml:space="preserve">                                                PERIODO DEL 01 AL 31 DE MARZO 2024</t>
  </si>
  <si>
    <t>DEL 01 AL 31 DE MARZO  2024</t>
  </si>
  <si>
    <t>TRANSFERENCIA 016/2024</t>
  </si>
  <si>
    <t>IMPUESTO A TRANS. 016/2024</t>
  </si>
  <si>
    <t>TRANSFERENCIA 017/2024</t>
  </si>
  <si>
    <t>IMPUESTO A TRANS. 017/2024</t>
  </si>
  <si>
    <t>TRANSFERENCIA 018/2024</t>
  </si>
  <si>
    <t xml:space="preserve"> </t>
  </si>
  <si>
    <t>IMPUESTO A TRANS. 018/2024</t>
  </si>
  <si>
    <t>TRANSFERENCIA 019/2024</t>
  </si>
  <si>
    <t>IMPUESTO A TRANS. 019/2024</t>
  </si>
  <si>
    <t>TRANSFERENCIA 020/2024</t>
  </si>
  <si>
    <t>IMPUESTO A TRANS. 020/2024</t>
  </si>
  <si>
    <t>TRANSFERENCIA 021/2024</t>
  </si>
  <si>
    <t>IMPUESTO A TRANS. 021/2024</t>
  </si>
  <si>
    <t>TRANSFERENCIA 022/2024</t>
  </si>
  <si>
    <t>IMPUESTO A TRANS. 022/2024</t>
  </si>
  <si>
    <t>TRANSFERENCIA 023/2024</t>
  </si>
  <si>
    <t>IMPUESTO A TRANS. 023/2024</t>
  </si>
  <si>
    <t>TRANSFERENCIA 040/2023</t>
  </si>
  <si>
    <t>IMPUESTO A TRANS. 040/2023</t>
  </si>
  <si>
    <t xml:space="preserve">COMISION BANCARIA </t>
  </si>
  <si>
    <t>PERIODO DEL 01 AL 31 DE MARZO  2024</t>
  </si>
  <si>
    <t xml:space="preserve">                                            PERIODO DEL 01 AL  31 DE MARZO  2024 </t>
  </si>
  <si>
    <t xml:space="preserve">Por pago de viáticos al personal de esta institución, en cobertura agenda presidencial, en las provincias La Altagracia, Monte Plata, Samaná y Duarte, el 01 al 03 marzo/2024. </t>
  </si>
  <si>
    <t xml:space="preserve">Por pago de viáticos al personal de esta institución, en cobertura agenda presidencial, en la provincia La Altagracia, correspondiente al 07 marzo/2024. </t>
  </si>
  <si>
    <t xml:space="preserve">Asignacion de combustibles segun colaboradores autorizados, correspondiente al mes de febrero/2024. </t>
  </si>
  <si>
    <t xml:space="preserve"> Por pago de viáticos al personal de esta institución, en cobertura agenda presidencial, en la provincia La Altagracia, Monte Plata, Santiago y Espaillat , correspondiente a los días 09 y 10 marzo/2024.</t>
  </si>
  <si>
    <t xml:space="preserve">Por pago de viáticos al personal de esta institución, en cobertura agenda presidencial, en la provincia La Altagracia correspondiente a al día 12 marzo/2024. </t>
  </si>
  <si>
    <t>Por pago de viaticos al personal de esta institucion, en cobertura agenda presidencial, en las provincias Espaillat, Santiago, Puerto Plata y Maria Trinidad Sanchez correspondientes a los Dias 16 y 17 marzo/2024,</t>
  </si>
  <si>
    <t>Por pago de viáticos al personal de esta institución, en cobertura agenda presidencial, en la provincia azua correspondiente al día 19 marzo/2024.</t>
  </si>
  <si>
    <t>Por pago de viáticos al personal de esta institución, en cobertura agenda presidencial, en la provincia Hermanas Mirabal, correspondiente al día 21 marzo/2024.</t>
  </si>
  <si>
    <t>TRANSFERENCIA 024/2024</t>
  </si>
  <si>
    <t xml:space="preserve"> Por pago de viáticos al personal de esta institución, en cobertura agenda presidencial, en la provincia María Trinidad Sánchez, correspondiente al día 24 marzo/2024. </t>
  </si>
  <si>
    <t>TOTALES</t>
  </si>
  <si>
    <t>MENOS: SOLICITUD DE REGULARIZACION FONDO REPONIBLE INSTITUCIONAL DEL PERIODO DEL 01  AL 31 DE MARZO</t>
  </si>
  <si>
    <t>REPOSICION FONDO EN AVANCE POR EXCEPCION</t>
  </si>
  <si>
    <t xml:space="preserve"> AL 31 DE MARZO 2024</t>
  </si>
  <si>
    <t>OBJETAL</t>
  </si>
  <si>
    <t>Fondo En Avance Autorizado por  Excepción de la Dirección de Prensa del Presidente</t>
  </si>
  <si>
    <t>2.2.3.1.01</t>
  </si>
  <si>
    <t>Viáticos dentro del país</t>
  </si>
  <si>
    <t>Peaje</t>
  </si>
  <si>
    <t>2.2.8.8.01</t>
  </si>
  <si>
    <t>Impuestos</t>
  </si>
  <si>
    <t>Gasolina</t>
  </si>
  <si>
    <t>19/03/2024</t>
  </si>
  <si>
    <t>694</t>
  </si>
  <si>
    <t>TOTAL GENERAL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</si>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</sst>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[$$-409]* #,##0.00_ ;_-[$$-409]* \-#,##0.00\ ;_-[$$-409]* &quot;-&quot;??_ ;_-@_ "/>
    <numFmt numFmtId="167" formatCode="_([$$-409]* #,##0.00_);_([$$-409]* \(#,##0.00\);_([$$-409]* &quot;-&quot;??_);_(@_)"/>
    <numFmt numFmtId="168" formatCode="dd\-mm\-yy;@"/>
    <numFmt numFmtId="169" formatCode="dd/mm/yyyy;@"/>
    <numFmt numFmtId="175" formatCode="_([$$-1C0A]* #,##0.00_);_([$$-1C0A]* \(#,##0.00\);_([$$-1C0A]* &quot;-&quot;??_);_(@_)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ptos Narrow"/>
      <family val="2"/>
    </font>
    <font>
      <b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3" fillId="0" borderId="0" xfId="0" applyFont="1"/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5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3" fillId="0" borderId="0" xfId="0" applyFont="1"/>
    <xf numFmtId="0" fontId="10" fillId="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6" fontId="0" fillId="0" borderId="0" xfId="0" applyNumberFormat="1"/>
    <xf numFmtId="0" fontId="28" fillId="0" borderId="0" xfId="0" applyFont="1" applyAlignment="1">
      <alignment horizontal="center"/>
    </xf>
    <xf numFmtId="0" fontId="0" fillId="6" borderId="5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7" fontId="29" fillId="0" borderId="1" xfId="0" applyNumberFormat="1" applyFont="1" applyBorder="1"/>
    <xf numFmtId="0" fontId="4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4" fontId="30" fillId="0" borderId="0" xfId="0" applyNumberFormat="1" applyFont="1"/>
    <xf numFmtId="0" fontId="31" fillId="0" borderId="0" xfId="0" applyFont="1" applyAlignment="1">
      <alignment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wrapText="1"/>
    </xf>
    <xf numFmtId="43" fontId="0" fillId="0" borderId="0" xfId="0" applyNumberFormat="1"/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4" fontId="37" fillId="0" borderId="0" xfId="0" applyNumberFormat="1" applyFont="1" applyAlignment="1">
      <alignment wrapText="1"/>
    </xf>
    <xf numFmtId="4" fontId="37" fillId="0" borderId="0" xfId="0" applyNumberFormat="1" applyFont="1"/>
    <xf numFmtId="4" fontId="36" fillId="0" borderId="0" xfId="0" applyNumberFormat="1" applyFont="1" applyAlignment="1">
      <alignment wrapText="1"/>
    </xf>
    <xf numFmtId="0" fontId="8" fillId="0" borderId="0" xfId="3" applyAlignment="1">
      <alignment horizontal="left" vertical="center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4" fontId="36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40" fillId="0" borderId="1" xfId="0" applyFont="1" applyBorder="1"/>
    <xf numFmtId="4" fontId="38" fillId="0" borderId="1" xfId="0" applyNumberFormat="1" applyFont="1" applyBorder="1"/>
    <xf numFmtId="0" fontId="36" fillId="0" borderId="1" xfId="0" applyFont="1" applyBorder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49" fontId="35" fillId="7" borderId="1" xfId="0" applyNumberFormat="1" applyFont="1" applyFill="1" applyBorder="1" applyAlignment="1">
      <alignment horizontal="center" vertical="center" wrapText="1"/>
    </xf>
    <xf numFmtId="49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4" fontId="35" fillId="7" borderId="1" xfId="0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wrapText="1"/>
    </xf>
    <xf numFmtId="0" fontId="41" fillId="3" borderId="1" xfId="0" applyFont="1" applyFill="1" applyBorder="1" applyAlignment="1">
      <alignment horizontal="center" wrapText="1"/>
    </xf>
    <xf numFmtId="4" fontId="41" fillId="3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Border="1" applyAlignment="1">
      <alignment horizontal="left"/>
    </xf>
    <xf numFmtId="0" fontId="43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wrapText="1"/>
    </xf>
    <xf numFmtId="15" fontId="42" fillId="0" borderId="1" xfId="0" applyNumberFormat="1" applyFont="1" applyBorder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4" fontId="43" fillId="0" borderId="1" xfId="0" applyNumberFormat="1" applyFont="1" applyBorder="1"/>
    <xf numFmtId="3" fontId="43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" fontId="0" fillId="0" borderId="18" xfId="0" applyNumberFormat="1" applyBorder="1"/>
    <xf numFmtId="0" fontId="1" fillId="0" borderId="18" xfId="0" applyFont="1" applyBorder="1" applyAlignment="1">
      <alignment horizontal="left" vertical="center" wrapText="1"/>
    </xf>
    <xf numFmtId="4" fontId="1" fillId="0" borderId="18" xfId="0" applyNumberFormat="1" applyFont="1" applyBorder="1"/>
    <xf numFmtId="0" fontId="0" fillId="0" borderId="18" xfId="0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64" fontId="11" fillId="0" borderId="18" xfId="2" applyFont="1" applyBorder="1" applyAlignment="1">
      <alignment wrapText="1"/>
    </xf>
    <xf numFmtId="0" fontId="1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wrapText="1"/>
    </xf>
    <xf numFmtId="0" fontId="46" fillId="8" borderId="0" xfId="0" applyFont="1" applyFill="1" applyAlignment="1">
      <alignment horizontal="center" vertical="center" wrapText="1"/>
    </xf>
    <xf numFmtId="0" fontId="45" fillId="8" borderId="0" xfId="0" applyFont="1" applyFill="1"/>
    <xf numFmtId="4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4" fontId="47" fillId="0" borderId="0" xfId="0" applyNumberFormat="1" applyFont="1" applyAlignment="1">
      <alignment horizontal="center"/>
    </xf>
    <xf numFmtId="4" fontId="47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3" applyFont="1" applyAlignment="1">
      <alignment horizontal="left" vertical="center" wrapText="1"/>
    </xf>
    <xf numFmtId="0" fontId="8" fillId="0" borderId="0" xfId="3" applyAlignment="1">
      <alignment horizontal="left" vertical="center" wrapText="1"/>
    </xf>
    <xf numFmtId="0" fontId="8" fillId="0" borderId="0" xfId="3" applyAlignment="1">
      <alignment horizontal="left" vertical="center"/>
    </xf>
    <xf numFmtId="49" fontId="44" fillId="5" borderId="1" xfId="0" applyNumberFormat="1" applyFont="1" applyFill="1" applyBorder="1" applyAlignment="1">
      <alignment horizontal="center"/>
    </xf>
    <xf numFmtId="49" fontId="44" fillId="5" borderId="1" xfId="0" applyNumberFormat="1" applyFont="1" applyFill="1" applyBorder="1" applyAlignment="1">
      <alignment horizontal="center" wrapText="1"/>
    </xf>
    <xf numFmtId="4" fontId="4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44" fillId="0" borderId="1" xfId="0" applyFont="1" applyBorder="1" applyAlignment="1">
      <alignment horizontal="center" wrapText="1"/>
    </xf>
    <xf numFmtId="4" fontId="44" fillId="0" borderId="1" xfId="0" applyNumberFormat="1" applyFont="1" applyBorder="1"/>
    <xf numFmtId="0" fontId="42" fillId="0" borderId="1" xfId="0" applyFont="1" applyBorder="1"/>
    <xf numFmtId="0" fontId="48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2" fillId="0" borderId="1" xfId="0" applyFont="1" applyBorder="1" applyAlignment="1">
      <alignment horizontal="center"/>
    </xf>
    <xf numFmtId="4" fontId="42" fillId="0" borderId="1" xfId="0" applyNumberFormat="1" applyFont="1" applyBorder="1"/>
    <xf numFmtId="49" fontId="49" fillId="0" borderId="1" xfId="0" applyNumberFormat="1" applyFont="1" applyBorder="1" applyAlignment="1">
      <alignment horizontal="center"/>
    </xf>
    <xf numFmtId="4" fontId="50" fillId="0" borderId="1" xfId="0" applyNumberFormat="1" applyFont="1" applyBorder="1" applyAlignment="1">
      <alignment horizontal="right"/>
    </xf>
    <xf numFmtId="4" fontId="41" fillId="0" borderId="1" xfId="0" applyNumberFormat="1" applyFont="1" applyBorder="1"/>
    <xf numFmtId="14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0" borderId="1" xfId="0" applyFont="1" applyBorder="1" applyAlignment="1">
      <alignment wrapText="1"/>
    </xf>
    <xf numFmtId="4" fontId="34" fillId="0" borderId="1" xfId="0" applyNumberFormat="1" applyFont="1" applyBorder="1" applyAlignment="1">
      <alignment horizontal="right"/>
    </xf>
    <xf numFmtId="0" fontId="40" fillId="0" borderId="1" xfId="0" applyFont="1" applyBorder="1" applyAlignment="1">
      <alignment wrapText="1"/>
    </xf>
    <xf numFmtId="14" fontId="40" fillId="0" borderId="0" xfId="0" applyNumberFormat="1" applyFont="1" applyAlignment="1">
      <alignment horizontal="left"/>
    </xf>
    <xf numFmtId="0" fontId="40" fillId="0" borderId="0" xfId="0" applyFont="1"/>
    <xf numFmtId="0" fontId="38" fillId="0" borderId="0" xfId="0" applyFont="1" applyAlignment="1">
      <alignment wrapText="1"/>
    </xf>
    <xf numFmtId="4" fontId="38" fillId="0" borderId="0" xfId="0" applyNumberFormat="1" applyFont="1"/>
    <xf numFmtId="0" fontId="1" fillId="0" borderId="23" xfId="0" applyFont="1" applyBorder="1" applyAlignment="1">
      <alignment horizontal="left" vertical="center" wrapText="1"/>
    </xf>
    <xf numFmtId="164" fontId="1" fillId="0" borderId="23" xfId="2" applyFont="1" applyBorder="1" applyAlignment="1">
      <alignment horizontal="left" vertical="center" wrapText="1"/>
    </xf>
    <xf numFmtId="4" fontId="1" fillId="0" borderId="17" xfId="0" applyNumberFormat="1" applyFont="1" applyBorder="1"/>
    <xf numFmtId="164" fontId="0" fillId="0" borderId="18" xfId="2" applyFont="1" applyBorder="1" applyAlignment="1">
      <alignment horizontal="center" wrapText="1"/>
    </xf>
    <xf numFmtId="164" fontId="0" fillId="0" borderId="18" xfId="2" applyFont="1" applyFill="1" applyBorder="1" applyAlignment="1">
      <alignment horizontal="center" wrapText="1"/>
    </xf>
    <xf numFmtId="164" fontId="1" fillId="0" borderId="18" xfId="2" applyFont="1" applyBorder="1" applyAlignment="1">
      <alignment horizontal="center" wrapText="1"/>
    </xf>
    <xf numFmtId="164" fontId="5" fillId="0" borderId="18" xfId="2" applyFont="1" applyBorder="1" applyAlignment="1">
      <alignment horizontal="center" wrapText="1"/>
    </xf>
    <xf numFmtId="165" fontId="1" fillId="2" borderId="18" xfId="0" applyNumberFormat="1" applyFont="1" applyFill="1" applyBorder="1" applyAlignment="1">
      <alignment horizontal="center" wrapText="1"/>
    </xf>
    <xf numFmtId="165" fontId="1" fillId="2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64" fontId="1" fillId="5" borderId="3" xfId="2" applyFont="1" applyFill="1" applyBorder="1" applyAlignment="1">
      <alignment horizontal="left" vertical="center" wrapText="1"/>
    </xf>
    <xf numFmtId="0" fontId="1" fillId="6" borderId="24" xfId="0" applyFont="1" applyFill="1" applyBorder="1" applyAlignment="1">
      <alignment horizontal="left"/>
    </xf>
    <xf numFmtId="0" fontId="0" fillId="8" borderId="0" xfId="0" applyFill="1"/>
    <xf numFmtId="0" fontId="1" fillId="6" borderId="11" xfId="0" applyFont="1" applyFill="1" applyBorder="1" applyAlignment="1">
      <alignment horizontal="center"/>
    </xf>
    <xf numFmtId="4" fontId="12" fillId="6" borderId="25" xfId="0" applyNumberFormat="1" applyFont="1" applyFill="1" applyBorder="1" applyAlignment="1">
      <alignment horizontal="right"/>
    </xf>
    <xf numFmtId="14" fontId="1" fillId="6" borderId="27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169" fontId="13" fillId="8" borderId="30" xfId="0" applyNumberFormat="1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32" fillId="8" borderId="7" xfId="0" applyFont="1" applyFill="1" applyBorder="1" applyAlignment="1">
      <alignment horizontal="left" wrapText="1"/>
    </xf>
    <xf numFmtId="0" fontId="0" fillId="8" borderId="31" xfId="0" applyFill="1" applyBorder="1"/>
    <xf numFmtId="0" fontId="0" fillId="8" borderId="32" xfId="0" applyFill="1" applyBorder="1"/>
    <xf numFmtId="4" fontId="0" fillId="8" borderId="33" xfId="0" applyNumberFormat="1" applyFill="1" applyBorder="1"/>
    <xf numFmtId="167" fontId="0" fillId="8" borderId="0" xfId="0" applyNumberFormat="1" applyFill="1"/>
    <xf numFmtId="169" fontId="13" fillId="8" borderId="26" xfId="0" applyNumberFormat="1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0" fontId="32" fillId="8" borderId="33" xfId="0" applyFont="1" applyFill="1" applyBorder="1" applyAlignment="1">
      <alignment horizontal="left"/>
    </xf>
    <xf numFmtId="166" fontId="13" fillId="8" borderId="34" xfId="2" applyNumberFormat="1" applyFont="1" applyFill="1" applyBorder="1"/>
    <xf numFmtId="166" fontId="13" fillId="8" borderId="35" xfId="2" applyNumberFormat="1" applyFont="1" applyFill="1" applyBorder="1"/>
    <xf numFmtId="169" fontId="13" fillId="8" borderId="16" xfId="0" applyNumberFormat="1" applyFont="1" applyFill="1" applyBorder="1" applyAlignment="1">
      <alignment horizontal="center"/>
    </xf>
    <xf numFmtId="0" fontId="12" fillId="8" borderId="35" xfId="0" applyFont="1" applyFill="1" applyBorder="1" applyAlignment="1">
      <alignment horizontal="center"/>
    </xf>
    <xf numFmtId="0" fontId="32" fillId="8" borderId="35" xfId="0" applyFont="1" applyFill="1" applyBorder="1" applyAlignment="1">
      <alignment horizontal="left" wrapText="1"/>
    </xf>
    <xf numFmtId="166" fontId="13" fillId="8" borderId="7" xfId="2" applyNumberFormat="1" applyFont="1" applyFill="1" applyBorder="1"/>
    <xf numFmtId="0" fontId="32" fillId="8" borderId="36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166" fontId="12" fillId="8" borderId="37" xfId="0" applyNumberFormat="1" applyFont="1" applyFill="1" applyBorder="1" applyAlignment="1">
      <alignment horizontal="right"/>
    </xf>
    <xf numFmtId="166" fontId="12" fillId="8" borderId="6" xfId="0" applyNumberFormat="1" applyFont="1" applyFill="1" applyBorder="1" applyAlignment="1">
      <alignment horizontal="right"/>
    </xf>
    <xf numFmtId="166" fontId="12" fillId="8" borderId="32" xfId="2" applyNumberFormat="1" applyFont="1" applyFill="1" applyBorder="1"/>
    <xf numFmtId="168" fontId="29" fillId="0" borderId="22" xfId="0" applyNumberFormat="1" applyFont="1" applyBorder="1" applyAlignment="1">
      <alignment horizontal="center"/>
    </xf>
    <xf numFmtId="0" fontId="29" fillId="0" borderId="22" xfId="0" applyFont="1" applyBorder="1" applyAlignment="1">
      <alignment wrapText="1"/>
    </xf>
    <xf numFmtId="0" fontId="0" fillId="0" borderId="22" xfId="0" applyBorder="1" applyAlignment="1">
      <alignment horizontal="center" vertical="center"/>
    </xf>
    <xf numFmtId="167" fontId="29" fillId="0" borderId="22" xfId="0" applyNumberFormat="1" applyFont="1" applyBorder="1"/>
    <xf numFmtId="14" fontId="0" fillId="0" borderId="38" xfId="0" applyNumberFormat="1" applyBorder="1" applyAlignment="1">
      <alignment horizontal="center" vertical="center"/>
    </xf>
    <xf numFmtId="0" fontId="29" fillId="0" borderId="39" xfId="0" applyFont="1" applyBorder="1" applyAlignment="1">
      <alignment wrapText="1"/>
    </xf>
    <xf numFmtId="0" fontId="0" fillId="0" borderId="40" xfId="0" applyBorder="1" applyAlignment="1">
      <alignment horizontal="center" vertical="center"/>
    </xf>
    <xf numFmtId="0" fontId="29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4" fontId="0" fillId="0" borderId="2" xfId="0" applyNumberFormat="1" applyBorder="1"/>
    <xf numFmtId="168" fontId="29" fillId="0" borderId="12" xfId="0" applyNumberFormat="1" applyFont="1" applyBorder="1" applyAlignment="1">
      <alignment horizontal="center"/>
    </xf>
    <xf numFmtId="0" fontId="29" fillId="0" borderId="12" xfId="0" applyFont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7" fontId="29" fillId="0" borderId="12" xfId="0" applyNumberFormat="1" applyFont="1" applyBorder="1"/>
    <xf numFmtId="44" fontId="1" fillId="0" borderId="43" xfId="5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6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75" fontId="0" fillId="0" borderId="1" xfId="5" applyNumberFormat="1" applyFont="1" applyBorder="1" applyAlignment="1">
      <alignment horizontal="right" vertical="center"/>
    </xf>
    <xf numFmtId="15" fontId="51" fillId="0" borderId="1" xfId="0" applyNumberFormat="1" applyFont="1" applyBorder="1" applyAlignment="1">
      <alignment horizontal="center"/>
    </xf>
    <xf numFmtId="49" fontId="51" fillId="0" borderId="1" xfId="0" applyNumberFormat="1" applyFont="1" applyBorder="1" applyAlignment="1">
      <alignment horizontal="left"/>
    </xf>
    <xf numFmtId="4" fontId="51" fillId="0" borderId="1" xfId="0" applyNumberFormat="1" applyFont="1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5" fontId="1" fillId="0" borderId="47" xfId="5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175" fontId="1" fillId="0" borderId="48" xfId="0" applyNumberFormat="1" applyFont="1" applyBorder="1" applyAlignment="1">
      <alignment horizontal="center" vertical="center"/>
    </xf>
    <xf numFmtId="4" fontId="4" fillId="0" borderId="0" xfId="0" applyNumberFormat="1" applyFont="1"/>
  </cellXfs>
  <cellStyles count="6">
    <cellStyle name="Millares" xfId="2" builtinId="3"/>
    <cellStyle name="Moneda" xfId="5" builtinId="4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71</xdr:row>
      <xdr:rowOff>0</xdr:rowOff>
    </xdr:from>
    <xdr:to>
      <xdr:col>6</xdr:col>
      <xdr:colOff>200026</xdr:colOff>
      <xdr:row>77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259</xdr:row>
      <xdr:rowOff>85725</xdr:rowOff>
    </xdr:from>
    <xdr:to>
      <xdr:col>4</xdr:col>
      <xdr:colOff>4857750</xdr:colOff>
      <xdr:row>263</xdr:row>
      <xdr:rowOff>219075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260</xdr:row>
      <xdr:rowOff>28575</xdr:rowOff>
    </xdr:from>
    <xdr:to>
      <xdr:col>1</xdr:col>
      <xdr:colOff>4191000</xdr:colOff>
      <xdr:row>263</xdr:row>
      <xdr:rowOff>195543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oneCellAnchor>
    <xdr:from>
      <xdr:col>1</xdr:col>
      <xdr:colOff>1724025</xdr:colOff>
      <xdr:row>419</xdr:row>
      <xdr:rowOff>9525</xdr:rowOff>
    </xdr:from>
    <xdr:ext cx="2457450" cy="1540782"/>
    <xdr:pic>
      <xdr:nvPicPr>
        <xdr:cNvPr id="31" name="Imagen 30">
          <a:extLst>
            <a:ext uri="{FF2B5EF4-FFF2-40B4-BE49-F238E27FC236}">
              <a16:creationId xmlns:a16="http://schemas.microsoft.com/office/drawing/2014/main" id="{1DD80AB4-118E-4F61-9AEB-457A60DB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408136725"/>
          <a:ext cx="2457450" cy="1540782"/>
        </a:xfrm>
        <a:prstGeom prst="rect">
          <a:avLst/>
        </a:prstGeom>
      </xdr:spPr>
    </xdr:pic>
    <xdr:clientData/>
  </xdr:oneCellAnchor>
  <xdr:twoCellAnchor editAs="oneCell">
    <xdr:from>
      <xdr:col>1</xdr:col>
      <xdr:colOff>1133475</xdr:colOff>
      <xdr:row>373</xdr:row>
      <xdr:rowOff>180975</xdr:rowOff>
    </xdr:from>
    <xdr:to>
      <xdr:col>1</xdr:col>
      <xdr:colOff>3124200</xdr:colOff>
      <xdr:row>378</xdr:row>
      <xdr:rowOff>57150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5" y="3920204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373</xdr:row>
      <xdr:rowOff>85725</xdr:rowOff>
    </xdr:from>
    <xdr:to>
      <xdr:col>4</xdr:col>
      <xdr:colOff>3571874</xdr:colOff>
      <xdr:row>378</xdr:row>
      <xdr:rowOff>19050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551488</xdr:colOff>
      <xdr:row>9</xdr:row>
      <xdr:rowOff>4295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72</xdr:row>
      <xdr:rowOff>114300</xdr:rowOff>
    </xdr:from>
    <xdr:to>
      <xdr:col>1</xdr:col>
      <xdr:colOff>1619048</xdr:colOff>
      <xdr:row>78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152</xdr:row>
      <xdr:rowOff>123825</xdr:rowOff>
    </xdr:from>
    <xdr:to>
      <xdr:col>3</xdr:col>
      <xdr:colOff>69365</xdr:colOff>
      <xdr:row>159</xdr:row>
      <xdr:rowOff>127374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86B65E-97DD-4C87-A7B1-3C0437575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9550" y="297761025"/>
          <a:ext cx="2006115" cy="14894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153</xdr:row>
      <xdr:rowOff>133350</xdr:rowOff>
    </xdr:from>
    <xdr:to>
      <xdr:col>1</xdr:col>
      <xdr:colOff>438081</xdr:colOff>
      <xdr:row>159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01DCC6-504F-4E04-B6BB-DDBBEAAE7CF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97961050"/>
          <a:ext cx="192398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301</xdr:row>
      <xdr:rowOff>6212</xdr:rowOff>
    </xdr:from>
    <xdr:to>
      <xdr:col>1</xdr:col>
      <xdr:colOff>846068</xdr:colOff>
      <xdr:row>305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1380297</xdr:colOff>
      <xdr:row>300</xdr:row>
      <xdr:rowOff>476250</xdr:rowOff>
    </xdr:from>
    <xdr:to>
      <xdr:col>4</xdr:col>
      <xdr:colOff>3385102</xdr:colOff>
      <xdr:row>305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0247" y="338747100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111</xdr:row>
      <xdr:rowOff>114300</xdr:rowOff>
    </xdr:from>
    <xdr:to>
      <xdr:col>1</xdr:col>
      <xdr:colOff>2351069</xdr:colOff>
      <xdr:row>115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111</xdr:row>
      <xdr:rowOff>95250</xdr:rowOff>
    </xdr:from>
    <xdr:to>
      <xdr:col>6</xdr:col>
      <xdr:colOff>1021132</xdr:colOff>
      <xdr:row>115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1</xdr:col>
      <xdr:colOff>236054</xdr:colOff>
      <xdr:row>331</xdr:row>
      <xdr:rowOff>14494</xdr:rowOff>
    </xdr:from>
    <xdr:to>
      <xdr:col>1</xdr:col>
      <xdr:colOff>2226779</xdr:colOff>
      <xdr:row>336</xdr:row>
      <xdr:rowOff>81169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55F1E9-5DE6-40E6-933F-E6C15A691376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829" y="204994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331</xdr:row>
      <xdr:rowOff>82825</xdr:rowOff>
    </xdr:from>
    <xdr:to>
      <xdr:col>6</xdr:col>
      <xdr:colOff>206236</xdr:colOff>
      <xdr:row>337</xdr:row>
      <xdr:rowOff>35200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08C946E-71F3-4327-8844-0AC327294561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6687" y="273325"/>
          <a:ext cx="190499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453"/>
  <sheetViews>
    <sheetView tabSelected="1" workbookViewId="0">
      <selection activeCell="E371" sqref="E371"/>
    </sheetView>
  </sheetViews>
  <sheetFormatPr baseColWidth="10" defaultRowHeight="15" x14ac:dyDescent="0.25"/>
  <cols>
    <col min="1" max="1" width="22.28515625" customWidth="1"/>
    <col min="2" max="2" width="63.42578125" customWidth="1"/>
    <col min="3" max="3" width="37.85546875" customWidth="1"/>
    <col min="4" max="4" width="38" customWidth="1"/>
    <col min="5" max="5" width="73.140625" customWidth="1"/>
    <col min="6" max="6" width="27.7109375" customWidth="1"/>
    <col min="7" max="7" width="25.140625" customWidth="1"/>
    <col min="8" max="8" width="13" customWidth="1"/>
  </cols>
  <sheetData>
    <row r="1" spans="1:8" x14ac:dyDescent="0.25">
      <c r="A1" s="58"/>
      <c r="B1" s="59"/>
      <c r="C1" s="60"/>
      <c r="D1" s="58"/>
      <c r="E1" s="60"/>
      <c r="F1" s="58"/>
      <c r="G1" s="60"/>
      <c r="H1" s="61"/>
    </row>
    <row r="2" spans="1:8" x14ac:dyDescent="0.25">
      <c r="A2" s="58"/>
      <c r="B2" s="59"/>
      <c r="C2" s="60"/>
      <c r="D2" s="58"/>
      <c r="E2" s="60"/>
      <c r="F2" s="58"/>
      <c r="G2" s="60"/>
      <c r="H2" s="61"/>
    </row>
    <row r="3" spans="1:8" x14ac:dyDescent="0.25">
      <c r="C3" s="12"/>
      <c r="E3" s="12"/>
      <c r="F3" s="12"/>
      <c r="G3" s="44"/>
      <c r="H3" s="38"/>
    </row>
    <row r="4" spans="1:8" x14ac:dyDescent="0.25">
      <c r="C4" s="12"/>
      <c r="E4" s="12"/>
      <c r="F4" s="12"/>
      <c r="G4" s="44"/>
      <c r="H4" s="38"/>
    </row>
    <row r="5" spans="1:8" x14ac:dyDescent="0.25">
      <c r="A5" s="137" t="s">
        <v>17</v>
      </c>
      <c r="B5" s="137"/>
      <c r="C5" s="137"/>
      <c r="D5" s="137"/>
      <c r="E5" s="137"/>
      <c r="F5" s="137"/>
      <c r="G5" s="137"/>
      <c r="H5" s="137"/>
    </row>
    <row r="6" spans="1:8" x14ac:dyDescent="0.25">
      <c r="A6" s="137" t="s">
        <v>2</v>
      </c>
      <c r="B6" s="137"/>
      <c r="C6" s="137"/>
      <c r="D6" s="137"/>
      <c r="E6" s="137"/>
      <c r="F6" s="137"/>
      <c r="G6" s="137"/>
      <c r="H6" s="137"/>
    </row>
    <row r="7" spans="1:8" x14ac:dyDescent="0.25">
      <c r="A7" s="137" t="s">
        <v>14</v>
      </c>
      <c r="B7" s="137"/>
      <c r="C7" s="137"/>
      <c r="D7" s="137"/>
      <c r="E7" s="137"/>
      <c r="F7" s="137"/>
      <c r="G7" s="137"/>
      <c r="H7" s="137"/>
    </row>
    <row r="8" spans="1:8" x14ac:dyDescent="0.25">
      <c r="A8" s="137" t="s">
        <v>248</v>
      </c>
      <c r="B8" s="137"/>
      <c r="C8" s="137"/>
      <c r="D8" s="137"/>
      <c r="E8" s="137"/>
      <c r="F8" s="137"/>
      <c r="G8" s="137"/>
      <c r="H8" s="137"/>
    </row>
    <row r="9" spans="1:8" x14ac:dyDescent="0.25">
      <c r="A9" s="137" t="s">
        <v>15</v>
      </c>
      <c r="B9" s="137"/>
      <c r="C9" s="137"/>
      <c r="D9" s="137"/>
      <c r="E9" s="137"/>
      <c r="F9" s="137"/>
      <c r="G9" s="137"/>
      <c r="H9" s="137"/>
    </row>
    <row r="10" spans="1:8" x14ac:dyDescent="0.25">
      <c r="A10" s="82"/>
      <c r="B10" s="75"/>
      <c r="C10" s="74"/>
      <c r="D10" s="76"/>
      <c r="E10" s="74"/>
      <c r="F10" s="83"/>
      <c r="G10" s="84"/>
      <c r="H10" s="85"/>
    </row>
    <row r="11" spans="1:8" x14ac:dyDescent="0.25">
      <c r="A11" s="169" t="s">
        <v>164</v>
      </c>
      <c r="B11" s="169" t="s">
        <v>155</v>
      </c>
      <c r="C11" s="169" t="s">
        <v>4</v>
      </c>
      <c r="D11" s="170" t="s">
        <v>0</v>
      </c>
      <c r="E11" s="170" t="s">
        <v>156</v>
      </c>
      <c r="F11" s="170" t="s">
        <v>165</v>
      </c>
      <c r="G11" s="170" t="s">
        <v>13</v>
      </c>
      <c r="H11" s="171" t="s">
        <v>3</v>
      </c>
    </row>
    <row r="12" spans="1:8" ht="45" x14ac:dyDescent="0.25">
      <c r="A12" s="172" t="s">
        <v>249</v>
      </c>
      <c r="B12" s="172" t="s">
        <v>250</v>
      </c>
      <c r="C12" s="172" t="s">
        <v>183</v>
      </c>
      <c r="D12" s="173" t="s">
        <v>182</v>
      </c>
      <c r="E12" s="173" t="s">
        <v>231</v>
      </c>
      <c r="F12" s="174" t="s">
        <v>199</v>
      </c>
      <c r="G12" s="173" t="s">
        <v>200</v>
      </c>
      <c r="H12" s="175">
        <v>59000</v>
      </c>
    </row>
    <row r="13" spans="1:8" ht="60" x14ac:dyDescent="0.25">
      <c r="A13" s="172" t="s">
        <v>249</v>
      </c>
      <c r="B13" s="172" t="s">
        <v>251</v>
      </c>
      <c r="C13" s="172" t="s">
        <v>194</v>
      </c>
      <c r="D13" s="173" t="s">
        <v>195</v>
      </c>
      <c r="E13" s="173" t="s">
        <v>230</v>
      </c>
      <c r="F13" s="174" t="s">
        <v>6</v>
      </c>
      <c r="G13" s="173" t="s">
        <v>196</v>
      </c>
      <c r="H13" s="175">
        <v>14182.24</v>
      </c>
    </row>
    <row r="14" spans="1:8" ht="30" x14ac:dyDescent="0.25">
      <c r="A14" s="172" t="s">
        <v>252</v>
      </c>
      <c r="B14" s="172" t="s">
        <v>253</v>
      </c>
      <c r="C14" s="172" t="s">
        <v>187</v>
      </c>
      <c r="D14" s="173" t="s">
        <v>188</v>
      </c>
      <c r="E14" s="173" t="s">
        <v>232</v>
      </c>
      <c r="F14" s="174" t="s">
        <v>189</v>
      </c>
      <c r="G14" s="173" t="s">
        <v>190</v>
      </c>
      <c r="H14" s="175">
        <v>23815.57</v>
      </c>
    </row>
    <row r="15" spans="1:8" ht="45" x14ac:dyDescent="0.25">
      <c r="A15" s="172" t="s">
        <v>254</v>
      </c>
      <c r="B15" s="172" t="s">
        <v>255</v>
      </c>
      <c r="C15" s="172" t="s">
        <v>256</v>
      </c>
      <c r="D15" s="173" t="s">
        <v>257</v>
      </c>
      <c r="E15" s="173" t="s">
        <v>258</v>
      </c>
      <c r="F15" s="174" t="s">
        <v>259</v>
      </c>
      <c r="G15" s="173" t="s">
        <v>260</v>
      </c>
      <c r="H15" s="175">
        <v>166734</v>
      </c>
    </row>
    <row r="16" spans="1:8" ht="30" x14ac:dyDescent="0.25">
      <c r="A16" s="172" t="s">
        <v>254</v>
      </c>
      <c r="B16" s="172" t="s">
        <v>261</v>
      </c>
      <c r="C16" s="172" t="s">
        <v>149</v>
      </c>
      <c r="D16" s="173" t="s">
        <v>1</v>
      </c>
      <c r="E16" s="173" t="s">
        <v>262</v>
      </c>
      <c r="F16" s="174" t="s">
        <v>191</v>
      </c>
      <c r="G16" s="173" t="s">
        <v>192</v>
      </c>
      <c r="H16" s="175">
        <v>7676.15</v>
      </c>
    </row>
    <row r="17" spans="1:8" ht="30" x14ac:dyDescent="0.25">
      <c r="A17" s="172" t="s">
        <v>254</v>
      </c>
      <c r="B17" s="172" t="s">
        <v>263</v>
      </c>
      <c r="C17" s="172" t="s">
        <v>149</v>
      </c>
      <c r="D17" s="173" t="s">
        <v>1</v>
      </c>
      <c r="E17" s="173" t="s">
        <v>264</v>
      </c>
      <c r="F17" s="174" t="s">
        <v>5</v>
      </c>
      <c r="G17" s="173" t="s">
        <v>193</v>
      </c>
      <c r="H17" s="175">
        <v>227927.9</v>
      </c>
    </row>
    <row r="18" spans="1:8" ht="60" x14ac:dyDescent="0.25">
      <c r="A18" s="172" t="s">
        <v>265</v>
      </c>
      <c r="B18" s="172" t="s">
        <v>266</v>
      </c>
      <c r="C18" s="172" t="s">
        <v>236</v>
      </c>
      <c r="D18" s="173" t="s">
        <v>237</v>
      </c>
      <c r="E18" s="173" t="s">
        <v>238</v>
      </c>
      <c r="F18" s="174" t="s">
        <v>6</v>
      </c>
      <c r="G18" s="173" t="s">
        <v>196</v>
      </c>
      <c r="H18" s="175">
        <v>34326.92</v>
      </c>
    </row>
    <row r="19" spans="1:8" ht="60" x14ac:dyDescent="0.25">
      <c r="A19" s="172" t="s">
        <v>265</v>
      </c>
      <c r="B19" s="172" t="s">
        <v>267</v>
      </c>
      <c r="C19" s="172" t="s">
        <v>233</v>
      </c>
      <c r="D19" s="173" t="s">
        <v>234</v>
      </c>
      <c r="E19" s="173" t="s">
        <v>235</v>
      </c>
      <c r="F19" s="174" t="s">
        <v>6</v>
      </c>
      <c r="G19" s="173" t="s">
        <v>196</v>
      </c>
      <c r="H19" s="175">
        <v>26361.200000000001</v>
      </c>
    </row>
    <row r="20" spans="1:8" ht="45" x14ac:dyDescent="0.25">
      <c r="A20" s="172" t="s">
        <v>265</v>
      </c>
      <c r="B20" s="172" t="s">
        <v>267</v>
      </c>
      <c r="C20" s="172" t="s">
        <v>233</v>
      </c>
      <c r="D20" s="173" t="s">
        <v>234</v>
      </c>
      <c r="E20" s="173" t="s">
        <v>235</v>
      </c>
      <c r="F20" s="174" t="s">
        <v>268</v>
      </c>
      <c r="G20" s="173" t="s">
        <v>269</v>
      </c>
      <c r="H20" s="175">
        <v>8024</v>
      </c>
    </row>
    <row r="21" spans="1:8" ht="45" x14ac:dyDescent="0.25">
      <c r="A21" s="172" t="s">
        <v>265</v>
      </c>
      <c r="B21" s="172" t="s">
        <v>270</v>
      </c>
      <c r="C21" s="172" t="s">
        <v>209</v>
      </c>
      <c r="D21" s="173" t="s">
        <v>210</v>
      </c>
      <c r="E21" s="173" t="s">
        <v>271</v>
      </c>
      <c r="F21" s="174" t="s">
        <v>211</v>
      </c>
      <c r="G21" s="173" t="s">
        <v>212</v>
      </c>
      <c r="H21" s="175">
        <v>128532.78</v>
      </c>
    </row>
    <row r="22" spans="1:8" ht="45" x14ac:dyDescent="0.25">
      <c r="A22" s="172" t="s">
        <v>265</v>
      </c>
      <c r="B22" s="172" t="s">
        <v>272</v>
      </c>
      <c r="C22" s="172" t="s">
        <v>240</v>
      </c>
      <c r="D22" s="173" t="s">
        <v>241</v>
      </c>
      <c r="E22" s="173" t="s">
        <v>242</v>
      </c>
      <c r="F22" s="174" t="s">
        <v>273</v>
      </c>
      <c r="G22" s="173" t="s">
        <v>274</v>
      </c>
      <c r="H22" s="175">
        <v>20323.5</v>
      </c>
    </row>
    <row r="23" spans="1:8" ht="60" x14ac:dyDescent="0.25">
      <c r="A23" s="172" t="s">
        <v>265</v>
      </c>
      <c r="B23" s="172" t="s">
        <v>275</v>
      </c>
      <c r="C23" s="172" t="s">
        <v>194</v>
      </c>
      <c r="D23" s="173" t="s">
        <v>195</v>
      </c>
      <c r="E23" s="173" t="s">
        <v>239</v>
      </c>
      <c r="F23" s="174" t="s">
        <v>6</v>
      </c>
      <c r="G23" s="173" t="s">
        <v>196</v>
      </c>
      <c r="H23" s="175">
        <v>11062.48</v>
      </c>
    </row>
    <row r="24" spans="1:8" ht="30" x14ac:dyDescent="0.25">
      <c r="A24" s="172" t="s">
        <v>276</v>
      </c>
      <c r="B24" s="172" t="s">
        <v>277</v>
      </c>
      <c r="C24" s="172" t="s">
        <v>147</v>
      </c>
      <c r="D24" s="173" t="s">
        <v>2</v>
      </c>
      <c r="E24" s="173" t="s">
        <v>278</v>
      </c>
      <c r="F24" s="174" t="s">
        <v>279</v>
      </c>
      <c r="G24" s="173" t="s">
        <v>280</v>
      </c>
      <c r="H24" s="175">
        <v>25721.05</v>
      </c>
    </row>
    <row r="25" spans="1:8" ht="60" x14ac:dyDescent="0.25">
      <c r="A25" s="172" t="s">
        <v>281</v>
      </c>
      <c r="B25" s="172" t="s">
        <v>282</v>
      </c>
      <c r="C25" s="172" t="s">
        <v>226</v>
      </c>
      <c r="D25" s="173" t="s">
        <v>227</v>
      </c>
      <c r="E25" s="173" t="s">
        <v>243</v>
      </c>
      <c r="F25" s="174" t="s">
        <v>228</v>
      </c>
      <c r="G25" s="173" t="s">
        <v>229</v>
      </c>
      <c r="H25" s="175">
        <v>46127.76</v>
      </c>
    </row>
    <row r="26" spans="1:8" ht="45" x14ac:dyDescent="0.25">
      <c r="A26" s="172" t="s">
        <v>281</v>
      </c>
      <c r="B26" s="172" t="s">
        <v>283</v>
      </c>
      <c r="C26" s="172" t="s">
        <v>222</v>
      </c>
      <c r="D26" s="173" t="s">
        <v>223</v>
      </c>
      <c r="E26" s="173" t="s">
        <v>284</v>
      </c>
      <c r="F26" s="174" t="s">
        <v>211</v>
      </c>
      <c r="G26" s="173" t="s">
        <v>212</v>
      </c>
      <c r="H26" s="175">
        <v>179949</v>
      </c>
    </row>
    <row r="27" spans="1:8" ht="30" x14ac:dyDescent="0.25">
      <c r="A27" s="172" t="s">
        <v>285</v>
      </c>
      <c r="B27" s="172" t="s">
        <v>286</v>
      </c>
      <c r="C27" s="172" t="s">
        <v>224</v>
      </c>
      <c r="D27" s="173" t="s">
        <v>225</v>
      </c>
      <c r="E27" s="173" t="s">
        <v>287</v>
      </c>
      <c r="F27" s="174" t="s">
        <v>191</v>
      </c>
      <c r="G27" s="173" t="s">
        <v>192</v>
      </c>
      <c r="H27" s="175">
        <v>11176.83</v>
      </c>
    </row>
    <row r="28" spans="1:8" ht="45" x14ac:dyDescent="0.25">
      <c r="A28" s="172" t="s">
        <v>285</v>
      </c>
      <c r="B28" s="172" t="s">
        <v>288</v>
      </c>
      <c r="C28" s="172" t="s">
        <v>197</v>
      </c>
      <c r="D28" s="173" t="s">
        <v>198</v>
      </c>
      <c r="E28" s="173" t="s">
        <v>289</v>
      </c>
      <c r="F28" s="174" t="s">
        <v>199</v>
      </c>
      <c r="G28" s="173" t="s">
        <v>200</v>
      </c>
      <c r="H28" s="175">
        <v>282681.82</v>
      </c>
    </row>
    <row r="29" spans="1:8" x14ac:dyDescent="0.25">
      <c r="A29" s="172" t="s">
        <v>290</v>
      </c>
      <c r="B29" s="172" t="s">
        <v>291</v>
      </c>
      <c r="C29" s="172" t="s">
        <v>147</v>
      </c>
      <c r="D29" s="173" t="s">
        <v>2</v>
      </c>
      <c r="E29" s="173" t="s">
        <v>292</v>
      </c>
      <c r="F29" s="174" t="s">
        <v>8</v>
      </c>
      <c r="G29" s="173" t="s">
        <v>217</v>
      </c>
      <c r="H29" s="175">
        <v>2260000</v>
      </c>
    </row>
    <row r="30" spans="1:8" ht="30" x14ac:dyDescent="0.25">
      <c r="A30" s="172" t="s">
        <v>290</v>
      </c>
      <c r="B30" s="172" t="s">
        <v>291</v>
      </c>
      <c r="C30" s="172" t="s">
        <v>147</v>
      </c>
      <c r="D30" s="173" t="s">
        <v>2</v>
      </c>
      <c r="E30" s="173" t="s">
        <v>292</v>
      </c>
      <c r="F30" s="174" t="s">
        <v>9</v>
      </c>
      <c r="G30" s="173" t="s">
        <v>214</v>
      </c>
      <c r="H30" s="175">
        <v>160234</v>
      </c>
    </row>
    <row r="31" spans="1:8" ht="30" x14ac:dyDescent="0.25">
      <c r="A31" s="172" t="s">
        <v>290</v>
      </c>
      <c r="B31" s="172" t="s">
        <v>291</v>
      </c>
      <c r="C31" s="172" t="s">
        <v>147</v>
      </c>
      <c r="D31" s="173" t="s">
        <v>2</v>
      </c>
      <c r="E31" s="173" t="s">
        <v>292</v>
      </c>
      <c r="F31" s="174" t="s">
        <v>10</v>
      </c>
      <c r="G31" s="173" t="s">
        <v>215</v>
      </c>
      <c r="H31" s="175">
        <v>160460</v>
      </c>
    </row>
    <row r="32" spans="1:8" ht="30" x14ac:dyDescent="0.25">
      <c r="A32" s="172" t="s">
        <v>290</v>
      </c>
      <c r="B32" s="172" t="s">
        <v>291</v>
      </c>
      <c r="C32" s="172" t="s">
        <v>147</v>
      </c>
      <c r="D32" s="173" t="s">
        <v>2</v>
      </c>
      <c r="E32" s="173" t="s">
        <v>292</v>
      </c>
      <c r="F32" s="174" t="s">
        <v>11</v>
      </c>
      <c r="G32" s="173" t="s">
        <v>216</v>
      </c>
      <c r="H32" s="175">
        <v>23451.759999999998</v>
      </c>
    </row>
    <row r="33" spans="1:8" ht="30" x14ac:dyDescent="0.25">
      <c r="A33" s="172" t="s">
        <v>290</v>
      </c>
      <c r="B33" s="172" t="s">
        <v>293</v>
      </c>
      <c r="C33" s="172" t="s">
        <v>147</v>
      </c>
      <c r="D33" s="173" t="s">
        <v>2</v>
      </c>
      <c r="E33" s="173" t="s">
        <v>294</v>
      </c>
      <c r="F33" s="174" t="s">
        <v>7</v>
      </c>
      <c r="G33" s="173" t="s">
        <v>218</v>
      </c>
      <c r="H33" s="175">
        <v>511000</v>
      </c>
    </row>
    <row r="34" spans="1:8" x14ac:dyDescent="0.25">
      <c r="A34" s="172" t="s">
        <v>290</v>
      </c>
      <c r="B34" s="172" t="s">
        <v>295</v>
      </c>
      <c r="C34" s="172" t="s">
        <v>147</v>
      </c>
      <c r="D34" s="173" t="s">
        <v>2</v>
      </c>
      <c r="E34" s="173" t="s">
        <v>296</v>
      </c>
      <c r="F34" s="174" t="s">
        <v>12</v>
      </c>
      <c r="G34" s="173" t="s">
        <v>213</v>
      </c>
      <c r="H34" s="175">
        <v>4231000</v>
      </c>
    </row>
    <row r="35" spans="1:8" ht="30" x14ac:dyDescent="0.25">
      <c r="A35" s="172" t="s">
        <v>290</v>
      </c>
      <c r="B35" s="172" t="s">
        <v>295</v>
      </c>
      <c r="C35" s="172" t="s">
        <v>147</v>
      </c>
      <c r="D35" s="173" t="s">
        <v>2</v>
      </c>
      <c r="E35" s="173" t="s">
        <v>296</v>
      </c>
      <c r="F35" s="174" t="s">
        <v>9</v>
      </c>
      <c r="G35" s="173" t="s">
        <v>214</v>
      </c>
      <c r="H35" s="175">
        <v>297746.32</v>
      </c>
    </row>
    <row r="36" spans="1:8" ht="30" x14ac:dyDescent="0.25">
      <c r="A36" s="172" t="s">
        <v>290</v>
      </c>
      <c r="B36" s="172" t="s">
        <v>295</v>
      </c>
      <c r="C36" s="172" t="s">
        <v>147</v>
      </c>
      <c r="D36" s="173" t="s">
        <v>2</v>
      </c>
      <c r="E36" s="173" t="s">
        <v>296</v>
      </c>
      <c r="F36" s="174" t="s">
        <v>10</v>
      </c>
      <c r="G36" s="173" t="s">
        <v>215</v>
      </c>
      <c r="H36" s="175">
        <v>300401</v>
      </c>
    </row>
    <row r="37" spans="1:8" ht="30" x14ac:dyDescent="0.25">
      <c r="A37" s="172" t="s">
        <v>290</v>
      </c>
      <c r="B37" s="172" t="s">
        <v>295</v>
      </c>
      <c r="C37" s="172" t="s">
        <v>147</v>
      </c>
      <c r="D37" s="173" t="s">
        <v>2</v>
      </c>
      <c r="E37" s="173" t="s">
        <v>296</v>
      </c>
      <c r="F37" s="174" t="s">
        <v>11</v>
      </c>
      <c r="G37" s="173" t="s">
        <v>216</v>
      </c>
      <c r="H37" s="175">
        <v>43443.48</v>
      </c>
    </row>
    <row r="38" spans="1:8" x14ac:dyDescent="0.25">
      <c r="A38" s="172" t="s">
        <v>290</v>
      </c>
      <c r="B38" s="172" t="s">
        <v>297</v>
      </c>
      <c r="C38" s="172" t="s">
        <v>147</v>
      </c>
      <c r="D38" s="173" t="s">
        <v>2</v>
      </c>
      <c r="E38" s="173" t="s">
        <v>298</v>
      </c>
      <c r="F38" s="174" t="s">
        <v>148</v>
      </c>
      <c r="G38" s="173" t="s">
        <v>219</v>
      </c>
      <c r="H38" s="175">
        <v>105000</v>
      </c>
    </row>
    <row r="39" spans="1:8" ht="30" x14ac:dyDescent="0.25">
      <c r="A39" s="172" t="s">
        <v>290</v>
      </c>
      <c r="B39" s="172" t="s">
        <v>297</v>
      </c>
      <c r="C39" s="172" t="s">
        <v>147</v>
      </c>
      <c r="D39" s="173" t="s">
        <v>2</v>
      </c>
      <c r="E39" s="173" t="s">
        <v>298</v>
      </c>
      <c r="F39" s="174" t="s">
        <v>9</v>
      </c>
      <c r="G39" s="173" t="s">
        <v>214</v>
      </c>
      <c r="H39" s="175">
        <v>7444.5</v>
      </c>
    </row>
    <row r="40" spans="1:8" ht="30" x14ac:dyDescent="0.25">
      <c r="A40" s="172" t="s">
        <v>290</v>
      </c>
      <c r="B40" s="172" t="s">
        <v>297</v>
      </c>
      <c r="C40" s="172" t="s">
        <v>147</v>
      </c>
      <c r="D40" s="173" t="s">
        <v>2</v>
      </c>
      <c r="E40" s="173" t="s">
        <v>298</v>
      </c>
      <c r="F40" s="174" t="s">
        <v>10</v>
      </c>
      <c r="G40" s="173" t="s">
        <v>215</v>
      </c>
      <c r="H40" s="175">
        <v>7455</v>
      </c>
    </row>
    <row r="41" spans="1:8" ht="30" x14ac:dyDescent="0.25">
      <c r="A41" s="172" t="s">
        <v>290</v>
      </c>
      <c r="B41" s="172" t="s">
        <v>297</v>
      </c>
      <c r="C41" s="172" t="s">
        <v>147</v>
      </c>
      <c r="D41" s="173" t="s">
        <v>2</v>
      </c>
      <c r="E41" s="173" t="s">
        <v>298</v>
      </c>
      <c r="F41" s="174" t="s">
        <v>11</v>
      </c>
      <c r="G41" s="173" t="s">
        <v>216</v>
      </c>
      <c r="H41" s="175">
        <v>775.22</v>
      </c>
    </row>
    <row r="42" spans="1:8" ht="45" x14ac:dyDescent="0.25">
      <c r="A42" s="172" t="s">
        <v>299</v>
      </c>
      <c r="B42" s="172" t="s">
        <v>300</v>
      </c>
      <c r="C42" s="172" t="s">
        <v>256</v>
      </c>
      <c r="D42" s="173" t="s">
        <v>257</v>
      </c>
      <c r="E42" s="173" t="s">
        <v>301</v>
      </c>
      <c r="F42" s="174" t="s">
        <v>259</v>
      </c>
      <c r="G42" s="173" t="s">
        <v>260</v>
      </c>
      <c r="H42" s="175">
        <v>417790.8</v>
      </c>
    </row>
    <row r="43" spans="1:8" ht="45" x14ac:dyDescent="0.25">
      <c r="A43" s="172" t="s">
        <v>299</v>
      </c>
      <c r="B43" s="172" t="s">
        <v>302</v>
      </c>
      <c r="C43" s="172" t="s">
        <v>202</v>
      </c>
      <c r="D43" s="173" t="s">
        <v>203</v>
      </c>
      <c r="E43" s="173" t="s">
        <v>303</v>
      </c>
      <c r="F43" s="174" t="s">
        <v>204</v>
      </c>
      <c r="G43" s="173" t="s">
        <v>205</v>
      </c>
      <c r="H43" s="175">
        <v>523</v>
      </c>
    </row>
    <row r="44" spans="1:8" ht="45" x14ac:dyDescent="0.25">
      <c r="A44" s="172" t="s">
        <v>304</v>
      </c>
      <c r="B44" s="172" t="s">
        <v>305</v>
      </c>
      <c r="C44" s="172" t="s">
        <v>185</v>
      </c>
      <c r="D44" s="173" t="s">
        <v>184</v>
      </c>
      <c r="E44" s="173" t="s">
        <v>306</v>
      </c>
      <c r="F44" s="174" t="s">
        <v>206</v>
      </c>
      <c r="G44" s="173" t="s">
        <v>207</v>
      </c>
      <c r="H44" s="175">
        <v>22272.5</v>
      </c>
    </row>
    <row r="45" spans="1:8" ht="45" x14ac:dyDescent="0.25">
      <c r="A45" s="172" t="s">
        <v>304</v>
      </c>
      <c r="B45" s="172" t="s">
        <v>307</v>
      </c>
      <c r="C45" s="172" t="s">
        <v>150</v>
      </c>
      <c r="D45" s="173" t="s">
        <v>151</v>
      </c>
      <c r="E45" s="173" t="s">
        <v>308</v>
      </c>
      <c r="F45" s="174" t="s">
        <v>141</v>
      </c>
      <c r="G45" s="173" t="s">
        <v>201</v>
      </c>
      <c r="H45" s="175">
        <v>4740</v>
      </c>
    </row>
    <row r="46" spans="1:8" ht="60" x14ac:dyDescent="0.25">
      <c r="A46" s="172" t="s">
        <v>304</v>
      </c>
      <c r="B46" s="172" t="s">
        <v>309</v>
      </c>
      <c r="C46" s="172" t="s">
        <v>256</v>
      </c>
      <c r="D46" s="173" t="s">
        <v>257</v>
      </c>
      <c r="E46" s="173" t="s">
        <v>310</v>
      </c>
      <c r="F46" s="174" t="s">
        <v>259</v>
      </c>
      <c r="G46" s="173" t="s">
        <v>260</v>
      </c>
      <c r="H46" s="175">
        <v>382963.1</v>
      </c>
    </row>
    <row r="47" spans="1:8" ht="60" x14ac:dyDescent="0.25">
      <c r="A47" s="172" t="s">
        <v>304</v>
      </c>
      <c r="B47" s="172" t="s">
        <v>311</v>
      </c>
      <c r="C47" s="172" t="s">
        <v>312</v>
      </c>
      <c r="D47" s="173" t="s">
        <v>313</v>
      </c>
      <c r="E47" s="173" t="s">
        <v>314</v>
      </c>
      <c r="F47" s="174" t="s">
        <v>6</v>
      </c>
      <c r="G47" s="173" t="s">
        <v>196</v>
      </c>
      <c r="H47" s="175">
        <v>16196.54</v>
      </c>
    </row>
    <row r="48" spans="1:8" ht="30" x14ac:dyDescent="0.25">
      <c r="A48" s="172" t="s">
        <v>304</v>
      </c>
      <c r="B48" s="172" t="s">
        <v>315</v>
      </c>
      <c r="C48" s="172" t="s">
        <v>316</v>
      </c>
      <c r="D48" s="173" t="s">
        <v>317</v>
      </c>
      <c r="E48" s="173" t="s">
        <v>318</v>
      </c>
      <c r="F48" s="174" t="s">
        <v>319</v>
      </c>
      <c r="G48" s="173" t="s">
        <v>320</v>
      </c>
      <c r="H48" s="175">
        <v>19558.5</v>
      </c>
    </row>
    <row r="49" spans="1:9" ht="30" x14ac:dyDescent="0.25">
      <c r="A49" s="172" t="s">
        <v>304</v>
      </c>
      <c r="B49" s="172" t="s">
        <v>315</v>
      </c>
      <c r="C49" s="172" t="s">
        <v>316</v>
      </c>
      <c r="D49" s="173" t="s">
        <v>317</v>
      </c>
      <c r="E49" s="173" t="s">
        <v>318</v>
      </c>
      <c r="F49" s="174" t="s">
        <v>321</v>
      </c>
      <c r="G49" s="173" t="s">
        <v>322</v>
      </c>
      <c r="H49" s="175">
        <v>1652</v>
      </c>
    </row>
    <row r="50" spans="1:9" ht="30" x14ac:dyDescent="0.25">
      <c r="A50" s="172" t="s">
        <v>304</v>
      </c>
      <c r="B50" s="172" t="s">
        <v>315</v>
      </c>
      <c r="C50" s="172" t="s">
        <v>316</v>
      </c>
      <c r="D50" s="173" t="s">
        <v>317</v>
      </c>
      <c r="E50" s="173" t="s">
        <v>318</v>
      </c>
      <c r="F50" s="174" t="s">
        <v>323</v>
      </c>
      <c r="G50" s="173" t="s">
        <v>324</v>
      </c>
      <c r="H50" s="175">
        <v>2478</v>
      </c>
    </row>
    <row r="51" spans="1:9" ht="30" x14ac:dyDescent="0.25">
      <c r="A51" s="172" t="s">
        <v>304</v>
      </c>
      <c r="B51" s="172" t="s">
        <v>315</v>
      </c>
      <c r="C51" s="172" t="s">
        <v>316</v>
      </c>
      <c r="D51" s="173" t="s">
        <v>317</v>
      </c>
      <c r="E51" s="173" t="s">
        <v>318</v>
      </c>
      <c r="F51" s="174" t="s">
        <v>325</v>
      </c>
      <c r="G51" s="173" t="s">
        <v>326</v>
      </c>
      <c r="H51" s="175">
        <v>2832</v>
      </c>
    </row>
    <row r="52" spans="1:9" ht="30" x14ac:dyDescent="0.25">
      <c r="A52" s="172" t="s">
        <v>304</v>
      </c>
      <c r="B52" s="172" t="s">
        <v>315</v>
      </c>
      <c r="C52" s="172" t="s">
        <v>316</v>
      </c>
      <c r="D52" s="173" t="s">
        <v>317</v>
      </c>
      <c r="E52" s="173" t="s">
        <v>318</v>
      </c>
      <c r="F52" s="174" t="s">
        <v>327</v>
      </c>
      <c r="G52" s="173" t="s">
        <v>328</v>
      </c>
      <c r="H52" s="175">
        <v>29741.9</v>
      </c>
    </row>
    <row r="53" spans="1:9" ht="45" x14ac:dyDescent="0.25">
      <c r="A53" s="172" t="s">
        <v>304</v>
      </c>
      <c r="B53" s="172" t="s">
        <v>329</v>
      </c>
      <c r="C53" s="172" t="s">
        <v>330</v>
      </c>
      <c r="D53" s="173" t="s">
        <v>331</v>
      </c>
      <c r="E53" s="173" t="s">
        <v>332</v>
      </c>
      <c r="F53" s="174" t="s">
        <v>268</v>
      </c>
      <c r="G53" s="173" t="s">
        <v>269</v>
      </c>
      <c r="H53" s="175">
        <v>10000</v>
      </c>
    </row>
    <row r="54" spans="1:9" ht="45" x14ac:dyDescent="0.25">
      <c r="A54" s="172" t="s">
        <v>304</v>
      </c>
      <c r="B54" s="172" t="s">
        <v>329</v>
      </c>
      <c r="C54" s="172" t="s">
        <v>330</v>
      </c>
      <c r="D54" s="173" t="s">
        <v>331</v>
      </c>
      <c r="E54" s="173" t="s">
        <v>332</v>
      </c>
      <c r="F54" s="174" t="s">
        <v>333</v>
      </c>
      <c r="G54" s="173" t="s">
        <v>334</v>
      </c>
      <c r="H54" s="175">
        <v>32199.96</v>
      </c>
    </row>
    <row r="55" spans="1:9" ht="45" x14ac:dyDescent="0.25">
      <c r="A55" s="172" t="s">
        <v>304</v>
      </c>
      <c r="B55" s="172" t="s">
        <v>329</v>
      </c>
      <c r="C55" s="172" t="s">
        <v>330</v>
      </c>
      <c r="D55" s="173" t="s">
        <v>331</v>
      </c>
      <c r="E55" s="173" t="s">
        <v>332</v>
      </c>
      <c r="F55" s="174" t="s">
        <v>335</v>
      </c>
      <c r="G55" s="173" t="s">
        <v>336</v>
      </c>
      <c r="H55" s="175">
        <v>42749.98</v>
      </c>
    </row>
    <row r="56" spans="1:9" ht="45" x14ac:dyDescent="0.25">
      <c r="A56" s="172" t="s">
        <v>337</v>
      </c>
      <c r="B56" s="172" t="s">
        <v>338</v>
      </c>
      <c r="C56" s="172" t="s">
        <v>197</v>
      </c>
      <c r="D56" s="173" t="s">
        <v>198</v>
      </c>
      <c r="E56" s="173" t="s">
        <v>339</v>
      </c>
      <c r="F56" s="174" t="s">
        <v>199</v>
      </c>
      <c r="G56" s="173" t="s">
        <v>200</v>
      </c>
      <c r="H56" s="175">
        <v>283248.71000000002</v>
      </c>
    </row>
    <row r="57" spans="1:9" x14ac:dyDescent="0.25">
      <c r="A57" s="91"/>
      <c r="B57" s="73"/>
      <c r="C57" s="73"/>
      <c r="D57" s="92"/>
      <c r="E57" s="92"/>
      <c r="F57" s="93"/>
      <c r="G57" s="176" t="s">
        <v>16</v>
      </c>
      <c r="H57" s="177">
        <f>SUM(H12:H56)</f>
        <v>10650981.470000004</v>
      </c>
    </row>
    <row r="58" spans="1:9" x14ac:dyDescent="0.25">
      <c r="A58" s="76"/>
      <c r="B58" s="75"/>
      <c r="C58" s="76"/>
      <c r="D58" s="74"/>
      <c r="E58" s="74"/>
      <c r="F58" s="83"/>
      <c r="G58" s="84"/>
      <c r="H58" s="85"/>
    </row>
    <row r="59" spans="1:9" x14ac:dyDescent="0.25">
      <c r="A59" s="76"/>
      <c r="B59" s="75"/>
      <c r="C59" s="74"/>
      <c r="D59" s="76"/>
      <c r="E59" s="74"/>
      <c r="F59" s="83"/>
      <c r="G59" s="84"/>
      <c r="H59" s="85"/>
    </row>
    <row r="60" spans="1:9" x14ac:dyDescent="0.25">
      <c r="C60" s="12"/>
      <c r="E60" s="12"/>
      <c r="F60" s="12"/>
      <c r="G60" s="44"/>
      <c r="H60" s="38"/>
    </row>
    <row r="61" spans="1:9" x14ac:dyDescent="0.25">
      <c r="A61" s="12"/>
      <c r="B61" s="12"/>
      <c r="C61" s="2"/>
      <c r="F61" s="72"/>
    </row>
    <row r="62" spans="1:9" ht="15.75" customHeight="1" x14ac:dyDescent="0.25">
      <c r="A62" s="130" t="s">
        <v>157</v>
      </c>
      <c r="B62" s="130"/>
      <c r="C62" s="130"/>
      <c r="D62" s="131" t="s">
        <v>158</v>
      </c>
      <c r="E62" s="131"/>
      <c r="F62" s="131"/>
      <c r="G62" s="131"/>
      <c r="I62" s="2"/>
    </row>
    <row r="63" spans="1:9" ht="15.75" customHeight="1" x14ac:dyDescent="0.25">
      <c r="A63" s="132" t="s">
        <v>159</v>
      </c>
      <c r="B63" s="132"/>
      <c r="C63" s="132"/>
      <c r="D63" s="133" t="s">
        <v>138</v>
      </c>
      <c r="E63" s="133"/>
      <c r="F63" s="133"/>
      <c r="G63" s="133"/>
      <c r="I63" s="2"/>
    </row>
    <row r="64" spans="1:9" ht="15.75" customHeight="1" x14ac:dyDescent="0.25">
      <c r="A64" s="130" t="s">
        <v>139</v>
      </c>
      <c r="B64" s="130"/>
      <c r="C64" s="130"/>
      <c r="D64" s="39" t="s">
        <v>172</v>
      </c>
      <c r="E64" s="39"/>
      <c r="F64" s="39"/>
      <c r="G64" s="39"/>
      <c r="I64" s="2"/>
    </row>
    <row r="65" spans="1:11" x14ac:dyDescent="0.25">
      <c r="C65" s="12"/>
      <c r="E65" s="12"/>
      <c r="F65" s="12"/>
      <c r="G65" s="44"/>
      <c r="H65" s="38"/>
    </row>
    <row r="66" spans="1:11" x14ac:dyDescent="0.25">
      <c r="C66" s="12"/>
      <c r="E66" s="12"/>
      <c r="F66" s="12"/>
      <c r="G66" s="44"/>
      <c r="H66" s="38"/>
    </row>
    <row r="67" spans="1:11" x14ac:dyDescent="0.25">
      <c r="C67" s="12"/>
      <c r="E67" s="12"/>
      <c r="F67" s="12"/>
      <c r="G67" s="44"/>
      <c r="H67" s="38"/>
    </row>
    <row r="68" spans="1:11" x14ac:dyDescent="0.25">
      <c r="C68" s="12"/>
      <c r="E68" s="12"/>
      <c r="F68" s="12"/>
      <c r="G68" s="44"/>
      <c r="H68" s="38"/>
    </row>
    <row r="69" spans="1:11" x14ac:dyDescent="0.25">
      <c r="C69" s="12"/>
      <c r="E69" s="12"/>
      <c r="F69" s="12"/>
      <c r="G69" s="44"/>
      <c r="H69" s="38"/>
    </row>
    <row r="70" spans="1:11" x14ac:dyDescent="0.25">
      <c r="C70" s="12"/>
      <c r="E70" s="12"/>
      <c r="F70" s="12"/>
      <c r="G70" s="44"/>
      <c r="H70" s="38"/>
    </row>
    <row r="71" spans="1:11" x14ac:dyDescent="0.25">
      <c r="C71" s="12"/>
      <c r="E71" s="12"/>
      <c r="F71" s="12"/>
      <c r="G71" s="44"/>
      <c r="H71" s="38"/>
    </row>
    <row r="72" spans="1:11" ht="18.75" x14ac:dyDescent="0.3">
      <c r="A72" s="32"/>
      <c r="B72" s="33"/>
      <c r="C72" s="34"/>
      <c r="D72" s="33"/>
      <c r="E72" s="34"/>
      <c r="F72" s="32"/>
      <c r="G72" s="32"/>
      <c r="H72" s="35"/>
    </row>
    <row r="73" spans="1:11" x14ac:dyDescent="0.25">
      <c r="A73" s="12"/>
      <c r="B73" s="12"/>
      <c r="C73" s="2"/>
      <c r="F73" s="72"/>
    </row>
    <row r="74" spans="1:11" x14ac:dyDescent="0.25">
      <c r="A74" s="12"/>
      <c r="B74" s="12"/>
      <c r="C74" s="2"/>
      <c r="F74" s="72"/>
    </row>
    <row r="75" spans="1:11" x14ac:dyDescent="0.25">
      <c r="A75" s="138" t="s">
        <v>140</v>
      </c>
      <c r="B75" s="138"/>
      <c r="C75" s="138"/>
      <c r="D75" s="138"/>
      <c r="E75" s="138"/>
      <c r="F75" s="138"/>
      <c r="G75" s="138"/>
      <c r="H75" s="138"/>
      <c r="I75" s="138"/>
    </row>
    <row r="76" spans="1:11" x14ac:dyDescent="0.25">
      <c r="A76" s="138" t="s">
        <v>162</v>
      </c>
      <c r="B76" s="138"/>
      <c r="C76" s="138"/>
      <c r="D76" s="138"/>
      <c r="E76" s="138"/>
      <c r="F76" s="138"/>
      <c r="G76" s="138"/>
      <c r="H76" s="138"/>
      <c r="I76" s="138"/>
    </row>
    <row r="77" spans="1:11" x14ac:dyDescent="0.25">
      <c r="A77" s="138" t="s">
        <v>166</v>
      </c>
      <c r="B77" s="138"/>
      <c r="C77" s="138"/>
      <c r="D77" s="138"/>
      <c r="E77" s="138"/>
      <c r="F77" s="138"/>
      <c r="G77" s="138"/>
      <c r="H77" s="138"/>
      <c r="I77" s="138"/>
    </row>
    <row r="78" spans="1:11" x14ac:dyDescent="0.25">
      <c r="A78" s="138" t="s">
        <v>340</v>
      </c>
      <c r="B78" s="138"/>
      <c r="C78" s="138"/>
      <c r="D78" s="138"/>
      <c r="E78" s="138"/>
      <c r="F78" s="138"/>
      <c r="G78" s="138"/>
      <c r="H78" s="138"/>
      <c r="I78" s="138"/>
    </row>
    <row r="79" spans="1:11" x14ac:dyDescent="0.25">
      <c r="A79" s="139" t="s">
        <v>146</v>
      </c>
      <c r="B79" s="139"/>
      <c r="C79" s="139"/>
      <c r="D79" s="139"/>
      <c r="E79" s="139"/>
      <c r="F79" s="139"/>
      <c r="G79" s="139"/>
      <c r="H79" s="139"/>
      <c r="I79" s="139"/>
    </row>
    <row r="80" spans="1:11" x14ac:dyDescent="0.25">
      <c r="C80" s="12"/>
      <c r="D80" s="12"/>
      <c r="E80" s="2"/>
      <c r="F80" s="2"/>
      <c r="H80" s="72"/>
      <c r="K80" s="2"/>
    </row>
    <row r="81" spans="2:11" ht="34.5" x14ac:dyDescent="0.25">
      <c r="B81" s="100" t="s">
        <v>4</v>
      </c>
      <c r="C81" s="100" t="s">
        <v>131</v>
      </c>
      <c r="D81" s="100" t="s">
        <v>119</v>
      </c>
      <c r="E81" s="100" t="s">
        <v>145</v>
      </c>
      <c r="F81" s="100" t="s">
        <v>220</v>
      </c>
      <c r="G81" s="100" t="s">
        <v>132</v>
      </c>
      <c r="H81" s="101" t="s">
        <v>133</v>
      </c>
      <c r="I81" s="101" t="s">
        <v>134</v>
      </c>
      <c r="J81" s="100" t="s">
        <v>135</v>
      </c>
      <c r="K81" s="100" t="s">
        <v>136</v>
      </c>
    </row>
    <row r="82" spans="2:11" ht="45.75" x14ac:dyDescent="0.25">
      <c r="B82" s="178" t="s">
        <v>183</v>
      </c>
      <c r="C82" s="179" t="s">
        <v>182</v>
      </c>
      <c r="D82" s="180" t="s">
        <v>231</v>
      </c>
      <c r="E82" s="178" t="s">
        <v>249</v>
      </c>
      <c r="F82" s="181" t="s">
        <v>250</v>
      </c>
      <c r="G82" s="106">
        <v>45657</v>
      </c>
      <c r="H82" s="182">
        <v>59000</v>
      </c>
      <c r="I82" s="107">
        <f t="shared" ref="I82:I96" si="0">+H82</f>
        <v>59000</v>
      </c>
      <c r="J82" s="108">
        <f t="shared" ref="J82:J96" si="1">+H82-I82</f>
        <v>0</v>
      </c>
      <c r="K82" s="109" t="s">
        <v>137</v>
      </c>
    </row>
    <row r="83" spans="2:11" ht="45.75" x14ac:dyDescent="0.25">
      <c r="B83" s="178" t="s">
        <v>194</v>
      </c>
      <c r="C83" s="179" t="s">
        <v>341</v>
      </c>
      <c r="D83" s="180" t="s">
        <v>230</v>
      </c>
      <c r="E83" s="178" t="s">
        <v>249</v>
      </c>
      <c r="F83" s="181" t="s">
        <v>251</v>
      </c>
      <c r="G83" s="106">
        <v>45657</v>
      </c>
      <c r="H83" s="182">
        <v>14182.24</v>
      </c>
      <c r="I83" s="107">
        <f t="shared" si="0"/>
        <v>14182.24</v>
      </c>
      <c r="J83" s="108">
        <f t="shared" si="1"/>
        <v>0</v>
      </c>
      <c r="K83" s="109" t="s">
        <v>137</v>
      </c>
    </row>
    <row r="84" spans="2:11" ht="34.5" x14ac:dyDescent="0.25">
      <c r="B84" s="178" t="s">
        <v>236</v>
      </c>
      <c r="C84" s="179" t="s">
        <v>342</v>
      </c>
      <c r="D84" s="180" t="s">
        <v>238</v>
      </c>
      <c r="E84" s="178" t="s">
        <v>265</v>
      </c>
      <c r="F84" s="181" t="s">
        <v>266</v>
      </c>
      <c r="G84" s="106">
        <v>45657</v>
      </c>
      <c r="H84" s="182">
        <v>34326.92</v>
      </c>
      <c r="I84" s="107">
        <f t="shared" si="0"/>
        <v>34326.92</v>
      </c>
      <c r="J84" s="108">
        <f t="shared" si="1"/>
        <v>0</v>
      </c>
      <c r="K84" s="109" t="s">
        <v>137</v>
      </c>
    </row>
    <row r="85" spans="2:11" ht="45.75" x14ac:dyDescent="0.25">
      <c r="B85" s="178" t="s">
        <v>233</v>
      </c>
      <c r="C85" s="179" t="s">
        <v>343</v>
      </c>
      <c r="D85" s="180" t="s">
        <v>235</v>
      </c>
      <c r="E85" s="178" t="s">
        <v>265</v>
      </c>
      <c r="F85" s="181" t="s">
        <v>267</v>
      </c>
      <c r="G85" s="106">
        <v>45657</v>
      </c>
      <c r="H85" s="182">
        <v>34385.199999999997</v>
      </c>
      <c r="I85" s="107">
        <f t="shared" si="0"/>
        <v>34385.199999999997</v>
      </c>
      <c r="J85" s="108">
        <f t="shared" si="1"/>
        <v>0</v>
      </c>
      <c r="K85" s="109" t="s">
        <v>137</v>
      </c>
    </row>
    <row r="86" spans="2:11" ht="45.75" x14ac:dyDescent="0.25">
      <c r="B86" s="178" t="s">
        <v>240</v>
      </c>
      <c r="C86" s="179" t="s">
        <v>344</v>
      </c>
      <c r="D86" s="180" t="s">
        <v>242</v>
      </c>
      <c r="E86" s="178" t="s">
        <v>265</v>
      </c>
      <c r="F86" s="181" t="s">
        <v>272</v>
      </c>
      <c r="G86" s="106">
        <v>45657</v>
      </c>
      <c r="H86" s="182">
        <v>20323.5</v>
      </c>
      <c r="I86" s="107">
        <f t="shared" si="0"/>
        <v>20323.5</v>
      </c>
      <c r="J86" s="108">
        <f t="shared" si="1"/>
        <v>0</v>
      </c>
      <c r="K86" s="109" t="s">
        <v>137</v>
      </c>
    </row>
    <row r="87" spans="2:11" ht="45.75" x14ac:dyDescent="0.25">
      <c r="B87" s="178" t="s">
        <v>194</v>
      </c>
      <c r="C87" s="179" t="s">
        <v>341</v>
      </c>
      <c r="D87" s="180" t="s">
        <v>239</v>
      </c>
      <c r="E87" s="178" t="s">
        <v>265</v>
      </c>
      <c r="F87" s="181" t="s">
        <v>275</v>
      </c>
      <c r="G87" s="106">
        <v>45657</v>
      </c>
      <c r="H87" s="182">
        <v>11062.48</v>
      </c>
      <c r="I87" s="107">
        <f t="shared" si="0"/>
        <v>11062.48</v>
      </c>
      <c r="J87" s="108">
        <f t="shared" si="1"/>
        <v>0</v>
      </c>
      <c r="K87" s="109" t="s">
        <v>137</v>
      </c>
    </row>
    <row r="88" spans="2:11" ht="57" x14ac:dyDescent="0.25">
      <c r="B88" s="178" t="s">
        <v>226</v>
      </c>
      <c r="C88" s="179" t="s">
        <v>227</v>
      </c>
      <c r="D88" s="180" t="s">
        <v>243</v>
      </c>
      <c r="E88" s="178" t="s">
        <v>281</v>
      </c>
      <c r="F88" s="181" t="s">
        <v>282</v>
      </c>
      <c r="G88" s="106">
        <v>45657</v>
      </c>
      <c r="H88" s="182">
        <v>46127.76</v>
      </c>
      <c r="I88" s="107">
        <f t="shared" si="0"/>
        <v>46127.76</v>
      </c>
      <c r="J88" s="108">
        <f t="shared" si="1"/>
        <v>0</v>
      </c>
      <c r="K88" s="109" t="s">
        <v>137</v>
      </c>
    </row>
    <row r="89" spans="2:11" ht="45.75" x14ac:dyDescent="0.25">
      <c r="B89" s="178" t="s">
        <v>197</v>
      </c>
      <c r="C89" s="179" t="s">
        <v>198</v>
      </c>
      <c r="D89" s="180" t="s">
        <v>289</v>
      </c>
      <c r="E89" s="178" t="s">
        <v>285</v>
      </c>
      <c r="F89" s="181" t="s">
        <v>288</v>
      </c>
      <c r="G89" s="106">
        <v>45657</v>
      </c>
      <c r="H89" s="182">
        <v>282681.82</v>
      </c>
      <c r="I89" s="107">
        <f t="shared" si="0"/>
        <v>282681.82</v>
      </c>
      <c r="J89" s="108">
        <f t="shared" si="1"/>
        <v>0</v>
      </c>
      <c r="K89" s="109" t="s">
        <v>137</v>
      </c>
    </row>
    <row r="90" spans="2:11" ht="45.75" x14ac:dyDescent="0.25">
      <c r="B90" s="178" t="s">
        <v>185</v>
      </c>
      <c r="C90" s="179" t="s">
        <v>184</v>
      </c>
      <c r="D90" s="180" t="s">
        <v>306</v>
      </c>
      <c r="E90" s="178" t="s">
        <v>304</v>
      </c>
      <c r="F90" s="181" t="s">
        <v>305</v>
      </c>
      <c r="G90" s="106">
        <v>45657</v>
      </c>
      <c r="H90" s="182">
        <v>22272.5</v>
      </c>
      <c r="I90" s="107">
        <f t="shared" si="0"/>
        <v>22272.5</v>
      </c>
      <c r="J90" s="108">
        <f t="shared" si="1"/>
        <v>0</v>
      </c>
      <c r="K90" s="109" t="s">
        <v>137</v>
      </c>
    </row>
    <row r="91" spans="2:11" ht="45.75" x14ac:dyDescent="0.25">
      <c r="B91" s="178" t="s">
        <v>150</v>
      </c>
      <c r="C91" s="179" t="s">
        <v>151</v>
      </c>
      <c r="D91" s="180" t="s">
        <v>308</v>
      </c>
      <c r="E91" s="178" t="s">
        <v>304</v>
      </c>
      <c r="F91" s="181" t="s">
        <v>307</v>
      </c>
      <c r="G91" s="106">
        <v>45657</v>
      </c>
      <c r="H91" s="182">
        <v>4740</v>
      </c>
      <c r="I91" s="107">
        <f t="shared" si="0"/>
        <v>4740</v>
      </c>
      <c r="J91" s="108">
        <f t="shared" si="1"/>
        <v>0</v>
      </c>
      <c r="K91" s="109" t="s">
        <v>137</v>
      </c>
    </row>
    <row r="92" spans="2:11" ht="57" x14ac:dyDescent="0.25">
      <c r="B92" s="178" t="s">
        <v>312</v>
      </c>
      <c r="C92" s="179" t="s">
        <v>345</v>
      </c>
      <c r="D92" s="180" t="s">
        <v>314</v>
      </c>
      <c r="E92" s="178" t="s">
        <v>304</v>
      </c>
      <c r="F92" s="181" t="s">
        <v>311</v>
      </c>
      <c r="G92" s="106">
        <v>45657</v>
      </c>
      <c r="H92" s="182">
        <v>16196.54</v>
      </c>
      <c r="I92" s="107">
        <f t="shared" si="0"/>
        <v>16196.54</v>
      </c>
      <c r="J92" s="108">
        <f t="shared" si="1"/>
        <v>0</v>
      </c>
      <c r="K92" s="109" t="s">
        <v>137</v>
      </c>
    </row>
    <row r="93" spans="2:11" ht="34.5" x14ac:dyDescent="0.25">
      <c r="B93" s="178" t="s">
        <v>316</v>
      </c>
      <c r="C93" s="179" t="s">
        <v>346</v>
      </c>
      <c r="D93" s="180" t="s">
        <v>318</v>
      </c>
      <c r="E93" s="178" t="s">
        <v>304</v>
      </c>
      <c r="F93" s="181" t="s">
        <v>315</v>
      </c>
      <c r="G93" s="106">
        <v>45657</v>
      </c>
      <c r="H93" s="182">
        <v>56262.400000000001</v>
      </c>
      <c r="I93" s="107">
        <f t="shared" si="0"/>
        <v>56262.400000000001</v>
      </c>
      <c r="J93" s="108">
        <f t="shared" si="1"/>
        <v>0</v>
      </c>
      <c r="K93" s="109" t="s">
        <v>137</v>
      </c>
    </row>
    <row r="94" spans="2:11" ht="45.75" x14ac:dyDescent="0.25">
      <c r="B94" s="178" t="s">
        <v>330</v>
      </c>
      <c r="C94" s="179" t="s">
        <v>347</v>
      </c>
      <c r="D94" s="180" t="s">
        <v>332</v>
      </c>
      <c r="E94" s="178" t="s">
        <v>304</v>
      </c>
      <c r="F94" s="181" t="s">
        <v>329</v>
      </c>
      <c r="G94" s="106">
        <v>45657</v>
      </c>
      <c r="H94" s="182">
        <v>84949.94</v>
      </c>
      <c r="I94" s="107">
        <f t="shared" si="0"/>
        <v>84949.94</v>
      </c>
      <c r="J94" s="108">
        <f t="shared" si="1"/>
        <v>0</v>
      </c>
      <c r="K94" s="109" t="s">
        <v>137</v>
      </c>
    </row>
    <row r="95" spans="2:11" ht="45.75" x14ac:dyDescent="0.25">
      <c r="B95" s="178" t="s">
        <v>197</v>
      </c>
      <c r="C95" s="179" t="s">
        <v>198</v>
      </c>
      <c r="D95" s="180" t="s">
        <v>339</v>
      </c>
      <c r="E95" s="178" t="s">
        <v>337</v>
      </c>
      <c r="F95" s="181" t="s">
        <v>338</v>
      </c>
      <c r="G95" s="106">
        <v>45657</v>
      </c>
      <c r="H95" s="182">
        <v>283248.71000000002</v>
      </c>
      <c r="I95" s="107">
        <f t="shared" si="0"/>
        <v>283248.71000000002</v>
      </c>
      <c r="J95" s="108">
        <f t="shared" si="1"/>
        <v>0</v>
      </c>
      <c r="K95" s="109" t="s">
        <v>137</v>
      </c>
    </row>
    <row r="96" spans="2:11" x14ac:dyDescent="0.25">
      <c r="B96" s="102"/>
      <c r="C96" s="103"/>
      <c r="D96" s="104"/>
      <c r="E96" s="105"/>
      <c r="F96" s="183" t="s">
        <v>16</v>
      </c>
      <c r="G96" s="106"/>
      <c r="H96" s="184">
        <f>SUM(H82:H95)</f>
        <v>969760.01</v>
      </c>
      <c r="I96" s="185">
        <f t="shared" si="0"/>
        <v>969760.01</v>
      </c>
      <c r="J96" s="108">
        <f t="shared" si="1"/>
        <v>0</v>
      </c>
      <c r="K96" s="109" t="s">
        <v>137</v>
      </c>
    </row>
    <row r="97" spans="1:9" s="122" customFormat="1" x14ac:dyDescent="0.25">
      <c r="A97" s="121"/>
      <c r="B97" s="121"/>
      <c r="C97" s="121"/>
      <c r="D97" s="121"/>
      <c r="E97" s="121"/>
      <c r="F97" s="121"/>
      <c r="G97" s="121"/>
      <c r="H97" s="121"/>
      <c r="I97" s="121"/>
    </row>
    <row r="98" spans="1:9" x14ac:dyDescent="0.25">
      <c r="A98" s="74"/>
      <c r="B98" s="74"/>
      <c r="C98" s="75"/>
      <c r="D98" s="76"/>
      <c r="E98" s="77"/>
      <c r="F98" s="78"/>
      <c r="G98" s="79"/>
      <c r="H98" s="76"/>
      <c r="I98" s="75"/>
    </row>
    <row r="99" spans="1:9" ht="9" customHeight="1" x14ac:dyDescent="0.25">
      <c r="A99" s="12"/>
      <c r="B99" s="12"/>
      <c r="C99" s="2"/>
      <c r="F99" s="72"/>
    </row>
    <row r="100" spans="1:9" ht="15.75" customHeight="1" x14ac:dyDescent="0.25">
      <c r="A100" s="130" t="s">
        <v>157</v>
      </c>
      <c r="B100" s="130"/>
      <c r="C100" s="130"/>
      <c r="D100" s="131" t="s">
        <v>158</v>
      </c>
      <c r="E100" s="131"/>
      <c r="F100" s="131"/>
      <c r="G100" s="131"/>
      <c r="I100" s="2"/>
    </row>
    <row r="101" spans="1:9" ht="15.75" customHeight="1" x14ac:dyDescent="0.25">
      <c r="A101" s="132" t="s">
        <v>159</v>
      </c>
      <c r="B101" s="132"/>
      <c r="C101" s="132"/>
      <c r="D101" s="133" t="s">
        <v>138</v>
      </c>
      <c r="E101" s="133"/>
      <c r="F101" s="133"/>
      <c r="G101" s="133"/>
      <c r="I101" s="2"/>
    </row>
    <row r="102" spans="1:9" ht="15.75" customHeight="1" x14ac:dyDescent="0.25">
      <c r="A102" s="130" t="s">
        <v>139</v>
      </c>
      <c r="B102" s="130"/>
      <c r="C102" s="130"/>
      <c r="D102" s="39" t="s">
        <v>186</v>
      </c>
      <c r="E102" s="39"/>
      <c r="F102" s="39"/>
      <c r="G102" s="39"/>
      <c r="I102" s="2"/>
    </row>
    <row r="103" spans="1:9" x14ac:dyDescent="0.25">
      <c r="A103" s="74"/>
      <c r="B103" s="74"/>
      <c r="C103" s="75"/>
      <c r="D103" s="76"/>
      <c r="E103" s="77"/>
      <c r="F103" s="78"/>
      <c r="G103" s="79"/>
      <c r="H103" s="76"/>
      <c r="I103" s="76"/>
    </row>
    <row r="104" spans="1:9" x14ac:dyDescent="0.25">
      <c r="A104" s="74"/>
      <c r="B104" s="74"/>
      <c r="C104" s="75"/>
      <c r="D104" s="76"/>
      <c r="E104" s="77"/>
      <c r="F104" s="78"/>
      <c r="G104" s="79"/>
      <c r="H104" s="76"/>
      <c r="I104" s="76"/>
    </row>
    <row r="105" spans="1:9" x14ac:dyDescent="0.25">
      <c r="A105" s="74"/>
      <c r="B105" s="74"/>
      <c r="C105" s="75"/>
      <c r="D105" s="76"/>
      <c r="E105" s="77"/>
      <c r="F105" s="78"/>
      <c r="G105" s="79"/>
      <c r="H105" s="76"/>
      <c r="I105" s="76"/>
    </row>
    <row r="106" spans="1:9" x14ac:dyDescent="0.25">
      <c r="A106" s="74"/>
      <c r="B106" s="74"/>
      <c r="C106" s="75"/>
      <c r="D106" s="76"/>
      <c r="E106" s="77"/>
      <c r="F106" s="78"/>
      <c r="G106" s="79"/>
      <c r="H106" s="76"/>
      <c r="I106" s="76"/>
    </row>
    <row r="107" spans="1:9" x14ac:dyDescent="0.25">
      <c r="A107" s="74"/>
      <c r="B107" s="74"/>
      <c r="C107" s="75"/>
      <c r="D107" s="76"/>
      <c r="E107" s="77"/>
      <c r="F107" s="78"/>
      <c r="G107" s="79"/>
      <c r="H107" s="76"/>
      <c r="I107" s="76"/>
    </row>
    <row r="108" spans="1:9" x14ac:dyDescent="0.25">
      <c r="A108" s="74"/>
      <c r="B108" s="74"/>
      <c r="C108" s="75"/>
      <c r="D108" s="76"/>
      <c r="E108" s="77"/>
      <c r="F108" s="78"/>
      <c r="G108" s="79"/>
      <c r="H108" s="76"/>
      <c r="I108" s="76"/>
    </row>
    <row r="109" spans="1:9" x14ac:dyDescent="0.25">
      <c r="A109" s="74"/>
      <c r="B109" s="74"/>
      <c r="C109" s="75"/>
      <c r="D109" s="76"/>
      <c r="E109" s="77"/>
      <c r="F109" s="78"/>
      <c r="G109" s="79"/>
      <c r="H109" s="76"/>
      <c r="I109" s="76"/>
    </row>
    <row r="110" spans="1:9" x14ac:dyDescent="0.25">
      <c r="A110" s="74"/>
      <c r="B110" s="74"/>
      <c r="C110" s="75"/>
      <c r="D110" s="76"/>
      <c r="E110" s="77"/>
      <c r="F110" s="78"/>
      <c r="G110" s="79"/>
      <c r="H110" s="76"/>
      <c r="I110" s="76"/>
    </row>
    <row r="111" spans="1:9" x14ac:dyDescent="0.25">
      <c r="A111" s="74"/>
      <c r="B111" s="74"/>
      <c r="C111" s="75"/>
      <c r="D111" s="76"/>
      <c r="E111" s="77"/>
      <c r="F111" s="78"/>
      <c r="G111" s="79"/>
      <c r="H111" s="76"/>
      <c r="I111" s="76"/>
    </row>
    <row r="112" spans="1:9" x14ac:dyDescent="0.25">
      <c r="B112" s="86"/>
      <c r="E112" s="87"/>
      <c r="G112" s="38"/>
    </row>
    <row r="113" spans="1:8" s="5" customFormat="1" ht="18.75" x14ac:dyDescent="0.3">
      <c r="B113" s="162" t="s">
        <v>177</v>
      </c>
      <c r="C113" s="162"/>
      <c r="D113" s="162"/>
      <c r="E113" s="162"/>
      <c r="F113" s="162"/>
      <c r="G113" s="162"/>
      <c r="H113" s="88"/>
    </row>
    <row r="114" spans="1:8" s="5" customFormat="1" ht="18.75" x14ac:dyDescent="0.3">
      <c r="B114" s="162" t="s">
        <v>178</v>
      </c>
      <c r="C114" s="162"/>
      <c r="D114" s="162"/>
      <c r="E114" s="162"/>
      <c r="F114" s="162"/>
      <c r="G114" s="162"/>
      <c r="H114" s="88"/>
    </row>
    <row r="115" spans="1:8" x14ac:dyDescent="0.25">
      <c r="B115" s="135" t="s">
        <v>179</v>
      </c>
      <c r="C115" s="135"/>
      <c r="D115" s="135"/>
      <c r="E115" s="135"/>
      <c r="F115" s="135"/>
      <c r="G115" s="135"/>
    </row>
    <row r="116" spans="1:8" x14ac:dyDescent="0.25">
      <c r="B116" s="135" t="s">
        <v>378</v>
      </c>
      <c r="C116" s="135"/>
      <c r="D116" s="135"/>
      <c r="E116" s="135"/>
      <c r="F116" s="135"/>
      <c r="G116" s="135"/>
    </row>
    <row r="117" spans="1:8" x14ac:dyDescent="0.25">
      <c r="B117" s="135" t="s">
        <v>146</v>
      </c>
      <c r="C117" s="135"/>
      <c r="D117" s="135"/>
      <c r="E117" s="135"/>
      <c r="F117" s="135"/>
      <c r="G117" s="135"/>
    </row>
    <row r="118" spans="1:8" x14ac:dyDescent="0.25">
      <c r="B118" s="86"/>
      <c r="E118" s="87"/>
      <c r="G118" s="38"/>
    </row>
    <row r="119" spans="1:8" x14ac:dyDescent="0.25">
      <c r="A119" s="94" t="s">
        <v>180</v>
      </c>
      <c r="B119" s="95" t="s">
        <v>181</v>
      </c>
      <c r="C119" s="95" t="s">
        <v>4</v>
      </c>
      <c r="D119" s="94" t="s">
        <v>131</v>
      </c>
      <c r="E119" s="96" t="s">
        <v>119</v>
      </c>
      <c r="F119" s="97" t="s">
        <v>120</v>
      </c>
    </row>
    <row r="120" spans="1:8" ht="36.75" x14ac:dyDescent="0.25">
      <c r="A120" s="186">
        <v>45371</v>
      </c>
      <c r="B120" s="187" t="s">
        <v>348</v>
      </c>
      <c r="C120" s="188">
        <v>101008067</v>
      </c>
      <c r="D120" s="189" t="s">
        <v>345</v>
      </c>
      <c r="E120" s="190" t="s">
        <v>349</v>
      </c>
      <c r="F120" s="191">
        <v>39138</v>
      </c>
    </row>
    <row r="121" spans="1:8" ht="36.75" x14ac:dyDescent="0.25">
      <c r="A121" s="186">
        <v>45371</v>
      </c>
      <c r="B121" s="187" t="s">
        <v>350</v>
      </c>
      <c r="C121" s="188">
        <v>101008067</v>
      </c>
      <c r="D121" s="189" t="s">
        <v>345</v>
      </c>
      <c r="E121" s="190" t="s">
        <v>351</v>
      </c>
      <c r="F121" s="191">
        <v>12071.01</v>
      </c>
    </row>
    <row r="122" spans="1:8" ht="36.75" x14ac:dyDescent="0.25">
      <c r="A122" s="186">
        <v>45371</v>
      </c>
      <c r="B122" s="188" t="s">
        <v>352</v>
      </c>
      <c r="C122" s="188">
        <v>132616944</v>
      </c>
      <c r="D122" s="189" t="s">
        <v>353</v>
      </c>
      <c r="E122" s="190" t="s">
        <v>354</v>
      </c>
      <c r="F122" s="191">
        <v>23600</v>
      </c>
    </row>
    <row r="123" spans="1:8" ht="24.75" x14ac:dyDescent="0.25">
      <c r="A123" s="186">
        <v>45373</v>
      </c>
      <c r="B123" s="188" t="s">
        <v>355</v>
      </c>
      <c r="C123" s="188">
        <v>101008492</v>
      </c>
      <c r="D123" s="189" t="s">
        <v>356</v>
      </c>
      <c r="E123" s="190" t="s">
        <v>357</v>
      </c>
      <c r="F123" s="191">
        <v>3600000</v>
      </c>
    </row>
    <row r="124" spans="1:8" ht="24.75" x14ac:dyDescent="0.25">
      <c r="A124" s="186">
        <v>45373</v>
      </c>
      <c r="B124" s="188" t="s">
        <v>358</v>
      </c>
      <c r="C124" s="188">
        <v>101026391</v>
      </c>
      <c r="D124" s="189" t="s">
        <v>182</v>
      </c>
      <c r="E124" s="190" t="s">
        <v>359</v>
      </c>
      <c r="F124" s="191">
        <v>64900</v>
      </c>
    </row>
    <row r="125" spans="1:8" ht="24.75" x14ac:dyDescent="0.25">
      <c r="A125" s="186">
        <v>45377</v>
      </c>
      <c r="B125" s="188" t="s">
        <v>360</v>
      </c>
      <c r="C125" s="188">
        <v>131561502</v>
      </c>
      <c r="D125" s="189" t="s">
        <v>361</v>
      </c>
      <c r="E125" s="190" t="s">
        <v>362</v>
      </c>
      <c r="F125" s="191">
        <v>37785.599999999999</v>
      </c>
    </row>
    <row r="126" spans="1:8" ht="24.75" x14ac:dyDescent="0.25">
      <c r="A126" s="186">
        <v>45377</v>
      </c>
      <c r="B126" s="188" t="s">
        <v>363</v>
      </c>
      <c r="C126" s="188">
        <v>101893931</v>
      </c>
      <c r="D126" s="189" t="s">
        <v>364</v>
      </c>
      <c r="E126" s="192" t="s">
        <v>365</v>
      </c>
      <c r="F126" s="191">
        <v>145970.10999999999</v>
      </c>
    </row>
    <row r="127" spans="1:8" ht="24.75" x14ac:dyDescent="0.25">
      <c r="A127" s="186">
        <v>45377</v>
      </c>
      <c r="B127" s="187" t="s">
        <v>366</v>
      </c>
      <c r="C127" s="188">
        <v>101503939</v>
      </c>
      <c r="D127" s="189" t="s">
        <v>151</v>
      </c>
      <c r="E127" s="190" t="s">
        <v>367</v>
      </c>
      <c r="F127" s="191">
        <v>1620</v>
      </c>
    </row>
    <row r="128" spans="1:8" ht="24.75" x14ac:dyDescent="0.25">
      <c r="A128" s="186">
        <v>45377</v>
      </c>
      <c r="B128" s="187" t="s">
        <v>368</v>
      </c>
      <c r="C128" s="188">
        <v>101503939</v>
      </c>
      <c r="D128" s="189" t="s">
        <v>151</v>
      </c>
      <c r="E128" s="190" t="s">
        <v>369</v>
      </c>
      <c r="F128" s="191">
        <v>1800</v>
      </c>
    </row>
    <row r="129" spans="1:9" ht="24.75" x14ac:dyDescent="0.25">
      <c r="A129" s="186">
        <v>45377</v>
      </c>
      <c r="B129" s="188" t="s">
        <v>370</v>
      </c>
      <c r="C129" s="188">
        <v>130297118</v>
      </c>
      <c r="D129" s="189" t="s">
        <v>371</v>
      </c>
      <c r="E129" s="190" t="s">
        <v>372</v>
      </c>
      <c r="F129" s="191">
        <v>52653.24</v>
      </c>
    </row>
    <row r="130" spans="1:9" ht="24.75" x14ac:dyDescent="0.25">
      <c r="A130" s="186">
        <v>45377</v>
      </c>
      <c r="B130" s="188" t="s">
        <v>373</v>
      </c>
      <c r="C130" s="188">
        <v>131904971</v>
      </c>
      <c r="D130" s="189" t="s">
        <v>374</v>
      </c>
      <c r="E130" s="190" t="s">
        <v>375</v>
      </c>
      <c r="F130" s="191">
        <v>101775</v>
      </c>
    </row>
    <row r="131" spans="1:9" ht="24.75" x14ac:dyDescent="0.25">
      <c r="A131" s="186">
        <v>45377</v>
      </c>
      <c r="B131" s="188" t="s">
        <v>376</v>
      </c>
      <c r="C131" s="188">
        <v>130413772</v>
      </c>
      <c r="D131" s="189" t="s">
        <v>184</v>
      </c>
      <c r="E131" s="190" t="s">
        <v>377</v>
      </c>
      <c r="F131" s="191">
        <v>27741.8</v>
      </c>
    </row>
    <row r="132" spans="1:9" x14ac:dyDescent="0.25">
      <c r="A132" s="98"/>
      <c r="B132" s="89"/>
      <c r="C132" s="89"/>
      <c r="D132" s="89"/>
      <c r="E132" s="99" t="s">
        <v>16</v>
      </c>
      <c r="F132" s="90">
        <f>SUM(F120:F131)</f>
        <v>4109054.76</v>
      </c>
    </row>
    <row r="133" spans="1:9" x14ac:dyDescent="0.25">
      <c r="A133" s="193"/>
      <c r="B133" s="194"/>
      <c r="C133" s="194"/>
      <c r="D133" s="194"/>
      <c r="E133" s="195"/>
      <c r="F133" s="196"/>
    </row>
    <row r="134" spans="1:9" x14ac:dyDescent="0.25">
      <c r="G134" s="38"/>
    </row>
    <row r="135" spans="1:9" x14ac:dyDescent="0.25">
      <c r="B135" s="86"/>
      <c r="E135" s="87"/>
      <c r="G135" s="38"/>
    </row>
    <row r="136" spans="1:9" x14ac:dyDescent="0.25">
      <c r="A136" s="74"/>
      <c r="B136" s="74"/>
      <c r="C136" s="75"/>
      <c r="D136" s="76"/>
      <c r="E136" s="76"/>
      <c r="F136" s="80"/>
      <c r="G136" s="76"/>
      <c r="H136" s="76"/>
      <c r="I136" s="76"/>
    </row>
    <row r="137" spans="1:9" x14ac:dyDescent="0.25">
      <c r="A137" s="62"/>
      <c r="B137" s="63"/>
      <c r="C137" s="63"/>
      <c r="D137" s="63"/>
      <c r="E137" s="63"/>
      <c r="F137" s="63"/>
      <c r="G137" s="63"/>
      <c r="H137" s="64"/>
      <c r="I137" s="63"/>
    </row>
    <row r="138" spans="1:9" x14ac:dyDescent="0.25">
      <c r="A138" s="62"/>
      <c r="B138" s="63"/>
      <c r="C138" s="63"/>
      <c r="D138" s="63"/>
      <c r="E138" s="63"/>
      <c r="F138" s="63"/>
      <c r="G138" s="63"/>
      <c r="H138" s="64"/>
      <c r="I138" s="63"/>
    </row>
    <row r="139" spans="1:9" x14ac:dyDescent="0.25">
      <c r="A139" s="62"/>
      <c r="B139" s="63"/>
      <c r="C139" s="63"/>
      <c r="D139" s="63"/>
      <c r="E139" s="63"/>
      <c r="F139" s="63"/>
      <c r="G139" s="63"/>
      <c r="H139" s="64"/>
      <c r="I139" s="63"/>
    </row>
    <row r="140" spans="1:9" x14ac:dyDescent="0.25">
      <c r="A140" s="62"/>
      <c r="B140" s="63"/>
      <c r="C140" s="63"/>
      <c r="D140" s="63"/>
      <c r="E140" s="63"/>
      <c r="F140" s="63"/>
      <c r="G140" s="63"/>
      <c r="H140" s="64"/>
      <c r="I140" s="63"/>
    </row>
    <row r="141" spans="1:9" ht="15.75" x14ac:dyDescent="0.25">
      <c r="A141" s="130" t="s">
        <v>157</v>
      </c>
      <c r="B141" s="130"/>
      <c r="C141" s="43"/>
      <c r="D141" s="131" t="s">
        <v>173</v>
      </c>
      <c r="E141" s="131"/>
      <c r="F141" s="131"/>
      <c r="G141" s="131"/>
      <c r="H141" s="65"/>
      <c r="I141" s="66"/>
    </row>
    <row r="142" spans="1:9" ht="15.75" x14ac:dyDescent="0.25">
      <c r="A142" s="132" t="s">
        <v>159</v>
      </c>
      <c r="B142" s="132"/>
      <c r="C142" s="26"/>
      <c r="D142" s="133" t="s">
        <v>174</v>
      </c>
      <c r="E142" s="133"/>
      <c r="F142" s="133"/>
      <c r="G142" s="133"/>
      <c r="H142" s="65"/>
      <c r="I142" s="66"/>
    </row>
    <row r="143" spans="1:9" ht="15.75" x14ac:dyDescent="0.25">
      <c r="A143" s="130" t="s">
        <v>139</v>
      </c>
      <c r="B143" s="130"/>
      <c r="C143" s="26"/>
      <c r="D143" s="39"/>
      <c r="E143" s="39" t="s">
        <v>175</v>
      </c>
      <c r="F143" s="39"/>
      <c r="G143" s="39"/>
      <c r="H143" s="65"/>
      <c r="I143" s="66"/>
    </row>
    <row r="144" spans="1:9" ht="15.75" x14ac:dyDescent="0.25">
      <c r="A144" s="67"/>
      <c r="B144" s="66"/>
      <c r="C144" s="66"/>
      <c r="D144" s="66"/>
      <c r="E144" s="66"/>
      <c r="F144" s="66"/>
      <c r="G144" s="66"/>
      <c r="H144" s="65"/>
      <c r="I144" s="66"/>
    </row>
    <row r="145" spans="1:9" ht="15.75" x14ac:dyDescent="0.25">
      <c r="A145" s="67"/>
      <c r="B145" s="66"/>
      <c r="C145" s="66"/>
      <c r="D145" s="66"/>
      <c r="E145" s="66"/>
      <c r="F145" s="66"/>
      <c r="G145" s="66"/>
      <c r="H145" s="65"/>
      <c r="I145" s="66"/>
    </row>
    <row r="146" spans="1:9" ht="15.75" x14ac:dyDescent="0.25">
      <c r="A146" s="67"/>
      <c r="B146" s="66"/>
      <c r="C146" s="66"/>
      <c r="D146" s="66"/>
      <c r="E146" s="66"/>
      <c r="F146" s="66"/>
      <c r="G146" s="66"/>
      <c r="H146" s="65"/>
      <c r="I146" s="66"/>
    </row>
    <row r="147" spans="1:9" ht="15.75" x14ac:dyDescent="0.25">
      <c r="A147" s="131" t="s">
        <v>158</v>
      </c>
      <c r="B147" s="131"/>
      <c r="C147" s="131"/>
      <c r="D147" s="131"/>
      <c r="E147" s="131"/>
      <c r="F147" s="131"/>
      <c r="G147" s="131"/>
      <c r="H147" s="131"/>
      <c r="I147" s="131"/>
    </row>
    <row r="148" spans="1:9" ht="15.75" x14ac:dyDescent="0.25">
      <c r="A148" s="133" t="s">
        <v>138</v>
      </c>
      <c r="B148" s="133"/>
      <c r="C148" s="133"/>
      <c r="D148" s="133"/>
      <c r="E148" s="133"/>
      <c r="F148" s="133"/>
      <c r="G148" s="133"/>
      <c r="H148" s="133"/>
      <c r="I148" s="133"/>
    </row>
    <row r="149" spans="1:9" ht="15.75" x14ac:dyDescent="0.25">
      <c r="A149" s="164" t="s">
        <v>163</v>
      </c>
      <c r="B149" s="164"/>
      <c r="C149" s="164"/>
      <c r="D149" s="164"/>
      <c r="E149" s="164"/>
      <c r="F149" s="164"/>
      <c r="G149" s="164"/>
      <c r="H149" s="164"/>
      <c r="I149" s="164"/>
    </row>
    <row r="150" spans="1:9" ht="27" customHeight="1" x14ac:dyDescent="0.25">
      <c r="B150" s="4"/>
      <c r="C150" s="2"/>
    </row>
    <row r="151" spans="1:9" ht="27" customHeight="1" x14ac:dyDescent="0.25">
      <c r="B151" s="4"/>
      <c r="C151" s="2"/>
    </row>
    <row r="152" spans="1:9" ht="27" customHeight="1" x14ac:dyDescent="0.25">
      <c r="B152" s="4"/>
      <c r="C152" s="2"/>
    </row>
    <row r="153" spans="1:9" x14ac:dyDescent="0.25">
      <c r="A153" s="2"/>
      <c r="B153" s="4"/>
      <c r="C153" s="2"/>
    </row>
    <row r="154" spans="1:9" x14ac:dyDescent="0.25">
      <c r="A154" s="2"/>
      <c r="B154" s="4"/>
      <c r="C154" s="2"/>
    </row>
    <row r="155" spans="1:9" ht="27" customHeight="1" x14ac:dyDescent="0.25">
      <c r="B155" s="4"/>
      <c r="C155" s="2"/>
    </row>
    <row r="156" spans="1:9" x14ac:dyDescent="0.25">
      <c r="A156" s="2"/>
      <c r="B156" s="4"/>
      <c r="C156" s="2"/>
    </row>
    <row r="157" spans="1:9" x14ac:dyDescent="0.25">
      <c r="A157" s="2"/>
      <c r="B157" s="4"/>
      <c r="C157" s="2"/>
    </row>
    <row r="158" spans="1:9" x14ac:dyDescent="0.25">
      <c r="A158" s="2"/>
      <c r="B158" s="4"/>
      <c r="C158" s="2"/>
    </row>
    <row r="159" spans="1:9" x14ac:dyDescent="0.25">
      <c r="A159" s="2"/>
      <c r="B159" s="4"/>
      <c r="C159" s="2"/>
    </row>
    <row r="160" spans="1:9" ht="15.75" x14ac:dyDescent="0.25">
      <c r="A160" s="2"/>
      <c r="B160" s="4"/>
      <c r="C160" s="134"/>
      <c r="D160" s="134"/>
    </row>
    <row r="161" spans="1:5" s="5" customFormat="1" ht="18" x14ac:dyDescent="0.25">
      <c r="A161" s="165" t="s">
        <v>167</v>
      </c>
      <c r="B161" s="165"/>
      <c r="C161" s="165"/>
      <c r="D161" s="165"/>
    </row>
    <row r="162" spans="1:5" s="5" customFormat="1" ht="18" x14ac:dyDescent="0.25">
      <c r="A162" s="165" t="s">
        <v>168</v>
      </c>
      <c r="B162" s="165"/>
      <c r="C162" s="165"/>
      <c r="D162" s="165"/>
    </row>
    <row r="163" spans="1:5" ht="34.5" customHeight="1" x14ac:dyDescent="0.25">
      <c r="A163" s="166" t="s">
        <v>169</v>
      </c>
      <c r="B163" s="166"/>
      <c r="C163" s="166"/>
      <c r="D163" s="166"/>
    </row>
    <row r="164" spans="1:5" ht="15" customHeight="1" x14ac:dyDescent="0.25">
      <c r="A164" s="167" t="s">
        <v>170</v>
      </c>
      <c r="B164" s="167"/>
      <c r="C164" s="167"/>
      <c r="D164" s="167"/>
    </row>
    <row r="165" spans="1:5" ht="15" customHeight="1" x14ac:dyDescent="0.25">
      <c r="A165" s="167" t="s">
        <v>379</v>
      </c>
      <c r="B165" s="167"/>
      <c r="C165" s="167"/>
      <c r="D165" s="167"/>
    </row>
    <row r="166" spans="1:5" ht="15.75" thickBot="1" x14ac:dyDescent="0.3">
      <c r="A166" s="168" t="s">
        <v>171</v>
      </c>
      <c r="B166" s="168"/>
      <c r="C166" s="168"/>
      <c r="D166" s="168"/>
    </row>
    <row r="167" spans="1:5" ht="15" customHeight="1" thickBot="1" x14ac:dyDescent="0.3">
      <c r="B167" s="197" t="s">
        <v>23</v>
      </c>
      <c r="C167" s="198">
        <v>15322938.649999999</v>
      </c>
    </row>
    <row r="168" spans="1:5" ht="15" customHeight="1" x14ac:dyDescent="0.25">
      <c r="B168" s="110" t="s">
        <v>24</v>
      </c>
      <c r="C168" s="199">
        <v>8206813.4500000002</v>
      </c>
      <c r="D168" s="68"/>
      <c r="E168" s="68"/>
    </row>
    <row r="169" spans="1:5" ht="15" customHeight="1" x14ac:dyDescent="0.25">
      <c r="B169" s="111" t="s">
        <v>25</v>
      </c>
      <c r="C169" s="112">
        <v>6668681.1200000001</v>
      </c>
      <c r="D169" s="38"/>
    </row>
    <row r="170" spans="1:5" ht="15" customHeight="1" x14ac:dyDescent="0.25">
      <c r="B170" s="111" t="s">
        <v>26</v>
      </c>
      <c r="C170" s="112">
        <v>536721.05000000005</v>
      </c>
      <c r="D170" s="38"/>
    </row>
    <row r="171" spans="1:5" ht="15" customHeight="1" x14ac:dyDescent="0.25">
      <c r="B171" s="111" t="s">
        <v>27</v>
      </c>
      <c r="C171" s="200"/>
      <c r="D171" s="38"/>
    </row>
    <row r="172" spans="1:5" ht="15" customHeight="1" x14ac:dyDescent="0.25">
      <c r="B172" s="111" t="s">
        <v>28</v>
      </c>
      <c r="C172" s="200"/>
      <c r="D172" s="38"/>
    </row>
    <row r="173" spans="1:5" ht="15" customHeight="1" x14ac:dyDescent="0.25">
      <c r="B173" s="111" t="s">
        <v>29</v>
      </c>
      <c r="C173" s="112">
        <v>1001411.28</v>
      </c>
      <c r="D173" s="68"/>
    </row>
    <row r="174" spans="1:5" ht="15" customHeight="1" x14ac:dyDescent="0.25">
      <c r="B174" s="113" t="s">
        <v>30</v>
      </c>
      <c r="C174" s="114">
        <v>2638041.15</v>
      </c>
      <c r="D174" s="38"/>
    </row>
    <row r="175" spans="1:5" ht="15" customHeight="1" x14ac:dyDescent="0.25">
      <c r="B175" s="111" t="s">
        <v>31</v>
      </c>
      <c r="C175" s="112">
        <v>47791.15</v>
      </c>
      <c r="D175" s="38"/>
    </row>
    <row r="176" spans="1:5" ht="15" customHeight="1" x14ac:dyDescent="0.25">
      <c r="B176" s="111" t="s">
        <v>32</v>
      </c>
      <c r="C176" s="201">
        <v>50014.3</v>
      </c>
      <c r="D176" s="38"/>
    </row>
    <row r="177" spans="2:3" ht="15" customHeight="1" x14ac:dyDescent="0.25">
      <c r="B177" s="111" t="s">
        <v>33</v>
      </c>
      <c r="C177" s="200">
        <v>490182.5</v>
      </c>
    </row>
    <row r="178" spans="2:3" ht="15" customHeight="1" x14ac:dyDescent="0.25">
      <c r="B178" s="111" t="s">
        <v>34</v>
      </c>
      <c r="C178" s="200">
        <v>100000</v>
      </c>
    </row>
    <row r="179" spans="2:3" ht="15" customHeight="1" x14ac:dyDescent="0.25">
      <c r="B179" s="111" t="s">
        <v>35</v>
      </c>
      <c r="C179" s="112">
        <v>733430.53</v>
      </c>
    </row>
    <row r="180" spans="2:3" ht="15" customHeight="1" x14ac:dyDescent="0.25">
      <c r="B180" s="111" t="s">
        <v>36</v>
      </c>
      <c r="C180" s="112">
        <v>300277.56</v>
      </c>
    </row>
    <row r="181" spans="2:3" ht="15" customHeight="1" x14ac:dyDescent="0.25">
      <c r="B181" s="111" t="s">
        <v>37</v>
      </c>
      <c r="C181" s="200">
        <v>67405.55</v>
      </c>
    </row>
    <row r="182" spans="2:3" ht="15" customHeight="1" x14ac:dyDescent="0.25">
      <c r="B182" s="111" t="s">
        <v>38</v>
      </c>
      <c r="C182" s="200">
        <v>24585.66</v>
      </c>
    </row>
    <row r="183" spans="2:3" ht="15" customHeight="1" x14ac:dyDescent="0.25">
      <c r="B183" s="111" t="s">
        <v>39</v>
      </c>
      <c r="C183" s="200">
        <v>824353.9</v>
      </c>
    </row>
    <row r="184" spans="2:3" ht="15" customHeight="1" x14ac:dyDescent="0.25">
      <c r="B184" s="113" t="s">
        <v>40</v>
      </c>
      <c r="C184" s="202">
        <v>4394996.03</v>
      </c>
    </row>
    <row r="185" spans="2:3" ht="15" customHeight="1" x14ac:dyDescent="0.25">
      <c r="B185" s="111" t="s">
        <v>41</v>
      </c>
      <c r="C185" s="200">
        <v>60813.24</v>
      </c>
    </row>
    <row r="186" spans="2:3" ht="15" customHeight="1" x14ac:dyDescent="0.25">
      <c r="B186" s="111" t="s">
        <v>42</v>
      </c>
      <c r="C186" s="200"/>
    </row>
    <row r="187" spans="2:3" ht="15" customHeight="1" x14ac:dyDescent="0.25">
      <c r="B187" s="111" t="s">
        <v>43</v>
      </c>
      <c r="C187" s="200">
        <v>73401.78</v>
      </c>
    </row>
    <row r="188" spans="2:3" ht="15" customHeight="1" x14ac:dyDescent="0.25">
      <c r="B188" s="111" t="s">
        <v>44</v>
      </c>
      <c r="C188" s="200">
        <v>1652</v>
      </c>
    </row>
    <row r="189" spans="2:3" ht="15" customHeight="1" x14ac:dyDescent="0.25">
      <c r="B189" s="111" t="s">
        <v>45</v>
      </c>
      <c r="C189" s="200">
        <v>46127.76</v>
      </c>
    </row>
    <row r="190" spans="2:3" ht="15" customHeight="1" x14ac:dyDescent="0.25">
      <c r="B190" s="111" t="s">
        <v>46</v>
      </c>
      <c r="C190" s="200">
        <v>1507.96</v>
      </c>
    </row>
    <row r="191" spans="2:3" ht="15" customHeight="1" x14ac:dyDescent="0.25">
      <c r="B191" s="111" t="s">
        <v>47</v>
      </c>
      <c r="C191" s="200">
        <v>3949710</v>
      </c>
    </row>
    <row r="192" spans="2:3" ht="15" customHeight="1" x14ac:dyDescent="0.25">
      <c r="B192" s="111" t="s">
        <v>48</v>
      </c>
      <c r="C192" s="200"/>
    </row>
    <row r="193" spans="2:3" ht="15" customHeight="1" x14ac:dyDescent="0.25">
      <c r="B193" s="111" t="s">
        <v>49</v>
      </c>
      <c r="C193" s="200">
        <v>261783.29</v>
      </c>
    </row>
    <row r="194" spans="2:3" ht="15" customHeight="1" x14ac:dyDescent="0.25">
      <c r="B194" s="113" t="s">
        <v>50</v>
      </c>
      <c r="C194" s="202"/>
    </row>
    <row r="195" spans="2:3" ht="15" customHeight="1" x14ac:dyDescent="0.25">
      <c r="B195" s="111" t="s">
        <v>51</v>
      </c>
      <c r="C195" s="202"/>
    </row>
    <row r="196" spans="2:3" ht="15" customHeight="1" x14ac:dyDescent="0.25">
      <c r="B196" s="111" t="s">
        <v>52</v>
      </c>
      <c r="C196" s="202"/>
    </row>
    <row r="197" spans="2:3" ht="15" customHeight="1" x14ac:dyDescent="0.25">
      <c r="B197" s="111" t="s">
        <v>53</v>
      </c>
      <c r="C197" s="202"/>
    </row>
    <row r="198" spans="2:3" ht="15" customHeight="1" x14ac:dyDescent="0.25">
      <c r="B198" s="111" t="s">
        <v>54</v>
      </c>
      <c r="C198" s="202"/>
    </row>
    <row r="199" spans="2:3" ht="15" customHeight="1" x14ac:dyDescent="0.25">
      <c r="B199" s="111" t="s">
        <v>55</v>
      </c>
      <c r="C199" s="202"/>
    </row>
    <row r="200" spans="2:3" ht="15" customHeight="1" x14ac:dyDescent="0.25">
      <c r="B200" s="111" t="s">
        <v>56</v>
      </c>
      <c r="C200" s="202"/>
    </row>
    <row r="201" spans="2:3" ht="15" customHeight="1" x14ac:dyDescent="0.25">
      <c r="B201" s="111" t="s">
        <v>57</v>
      </c>
      <c r="C201" s="202"/>
    </row>
    <row r="202" spans="2:3" ht="15" customHeight="1" x14ac:dyDescent="0.25">
      <c r="B202" s="113" t="s">
        <v>58</v>
      </c>
      <c r="C202" s="202"/>
    </row>
    <row r="203" spans="2:3" ht="15" customHeight="1" x14ac:dyDescent="0.25">
      <c r="B203" s="111" t="s">
        <v>59</v>
      </c>
      <c r="C203" s="202"/>
    </row>
    <row r="204" spans="2:3" ht="15" customHeight="1" x14ac:dyDescent="0.25">
      <c r="B204" s="111" t="s">
        <v>60</v>
      </c>
      <c r="C204" s="202"/>
    </row>
    <row r="205" spans="2:3" ht="15" customHeight="1" x14ac:dyDescent="0.25">
      <c r="B205" s="111" t="s">
        <v>61</v>
      </c>
      <c r="C205" s="202"/>
    </row>
    <row r="206" spans="2:3" ht="15" customHeight="1" x14ac:dyDescent="0.25">
      <c r="B206" s="111" t="s">
        <v>62</v>
      </c>
      <c r="C206" s="202"/>
    </row>
    <row r="207" spans="2:3" ht="15" customHeight="1" x14ac:dyDescent="0.25">
      <c r="B207" s="111" t="s">
        <v>63</v>
      </c>
      <c r="C207" s="202"/>
    </row>
    <row r="208" spans="2:3" ht="15" customHeight="1" x14ac:dyDescent="0.25">
      <c r="B208" s="115" t="s">
        <v>64</v>
      </c>
      <c r="C208" s="202"/>
    </row>
    <row r="209" spans="2:3" ht="15" customHeight="1" x14ac:dyDescent="0.25">
      <c r="B209" s="115" t="s">
        <v>65</v>
      </c>
      <c r="C209" s="202"/>
    </row>
    <row r="210" spans="2:3" ht="15" customHeight="1" x14ac:dyDescent="0.25">
      <c r="B210" s="116" t="s">
        <v>66</v>
      </c>
      <c r="C210" s="202">
        <f>+C211+C215</f>
        <v>83088.02</v>
      </c>
    </row>
    <row r="211" spans="2:3" ht="15" customHeight="1" x14ac:dyDescent="0.25">
      <c r="B211" s="117" t="s">
        <v>67</v>
      </c>
      <c r="C211" s="203">
        <v>40338.04</v>
      </c>
    </row>
    <row r="212" spans="2:3" ht="15" customHeight="1" x14ac:dyDescent="0.25">
      <c r="B212" s="117" t="s">
        <v>221</v>
      </c>
      <c r="C212" s="203"/>
    </row>
    <row r="213" spans="2:3" ht="15" customHeight="1" x14ac:dyDescent="0.25">
      <c r="B213" s="117" t="s">
        <v>68</v>
      </c>
      <c r="C213" s="203"/>
    </row>
    <row r="214" spans="2:3" ht="15" customHeight="1" x14ac:dyDescent="0.25">
      <c r="B214" s="117" t="s">
        <v>69</v>
      </c>
      <c r="C214" s="203"/>
    </row>
    <row r="215" spans="2:3" ht="15" customHeight="1" x14ac:dyDescent="0.25">
      <c r="B215" s="117" t="s">
        <v>70</v>
      </c>
      <c r="C215" s="203">
        <v>42749.98</v>
      </c>
    </row>
    <row r="216" spans="2:3" ht="15" customHeight="1" x14ac:dyDescent="0.25">
      <c r="B216" s="117" t="s">
        <v>71</v>
      </c>
      <c r="C216" s="202"/>
    </row>
    <row r="217" spans="2:3" ht="15" customHeight="1" x14ac:dyDescent="0.25">
      <c r="B217" s="117" t="s">
        <v>72</v>
      </c>
      <c r="C217" s="202"/>
    </row>
    <row r="218" spans="2:3" ht="15" customHeight="1" x14ac:dyDescent="0.25">
      <c r="B218" s="117" t="s">
        <v>73</v>
      </c>
      <c r="C218" s="202"/>
    </row>
    <row r="219" spans="2:3" ht="15" customHeight="1" x14ac:dyDescent="0.25">
      <c r="B219" s="115" t="s">
        <v>74</v>
      </c>
      <c r="C219" s="202"/>
    </row>
    <row r="220" spans="2:3" ht="15" customHeight="1" x14ac:dyDescent="0.25">
      <c r="B220" s="116" t="s">
        <v>75</v>
      </c>
      <c r="C220" s="202"/>
    </row>
    <row r="221" spans="2:3" ht="15" customHeight="1" x14ac:dyDescent="0.25">
      <c r="B221" s="115" t="s">
        <v>76</v>
      </c>
      <c r="C221" s="202"/>
    </row>
    <row r="222" spans="2:3" ht="15" customHeight="1" x14ac:dyDescent="0.25">
      <c r="B222" s="115" t="s">
        <v>77</v>
      </c>
      <c r="C222" s="202"/>
    </row>
    <row r="223" spans="2:3" ht="15" customHeight="1" x14ac:dyDescent="0.25">
      <c r="B223" s="115" t="s">
        <v>78</v>
      </c>
      <c r="C223" s="202"/>
    </row>
    <row r="224" spans="2:3" ht="15" customHeight="1" x14ac:dyDescent="0.25">
      <c r="B224" s="115" t="s">
        <v>79</v>
      </c>
      <c r="C224" s="202"/>
    </row>
    <row r="225" spans="2:3" ht="15" customHeight="1" x14ac:dyDescent="0.25">
      <c r="B225" s="116" t="s">
        <v>80</v>
      </c>
      <c r="C225" s="202"/>
    </row>
    <row r="226" spans="2:3" ht="15" customHeight="1" x14ac:dyDescent="0.25">
      <c r="B226" s="115" t="s">
        <v>81</v>
      </c>
      <c r="C226" s="202"/>
    </row>
    <row r="227" spans="2:3" ht="15" customHeight="1" x14ac:dyDescent="0.25">
      <c r="B227" s="115" t="s">
        <v>82</v>
      </c>
      <c r="C227" s="202"/>
    </row>
    <row r="228" spans="2:3" ht="15" customHeight="1" x14ac:dyDescent="0.25">
      <c r="B228" s="116" t="s">
        <v>83</v>
      </c>
      <c r="C228" s="202"/>
    </row>
    <row r="229" spans="2:3" ht="15" customHeight="1" x14ac:dyDescent="0.25">
      <c r="B229" s="115" t="s">
        <v>84</v>
      </c>
      <c r="C229" s="202"/>
    </row>
    <row r="230" spans="2:3" ht="15" customHeight="1" x14ac:dyDescent="0.25">
      <c r="B230" s="115" t="s">
        <v>85</v>
      </c>
      <c r="C230" s="202"/>
    </row>
    <row r="231" spans="2:3" ht="15" customHeight="1" x14ac:dyDescent="0.25">
      <c r="B231" s="115" t="s">
        <v>86</v>
      </c>
      <c r="C231" s="202"/>
    </row>
    <row r="232" spans="2:3" ht="15" customHeight="1" x14ac:dyDescent="0.25">
      <c r="B232" s="118" t="s">
        <v>87</v>
      </c>
      <c r="C232" s="204"/>
    </row>
    <row r="233" spans="2:3" ht="15" customHeight="1" x14ac:dyDescent="0.25">
      <c r="B233" s="111"/>
      <c r="C233" s="202"/>
    </row>
    <row r="234" spans="2:3" ht="15" customHeight="1" x14ac:dyDescent="0.25">
      <c r="B234" s="113" t="s">
        <v>88</v>
      </c>
      <c r="C234" s="202"/>
    </row>
    <row r="235" spans="2:3" ht="15" customHeight="1" x14ac:dyDescent="0.25">
      <c r="B235" s="113" t="s">
        <v>89</v>
      </c>
      <c r="C235" s="202"/>
    </row>
    <row r="236" spans="2:3" ht="15" customHeight="1" x14ac:dyDescent="0.25">
      <c r="B236" s="111" t="s">
        <v>90</v>
      </c>
      <c r="C236" s="202"/>
    </row>
    <row r="237" spans="2:3" ht="15" customHeight="1" x14ac:dyDescent="0.25">
      <c r="B237" s="111" t="s">
        <v>91</v>
      </c>
      <c r="C237" s="202"/>
    </row>
    <row r="238" spans="2:3" ht="15" customHeight="1" x14ac:dyDescent="0.25">
      <c r="B238" s="113" t="s">
        <v>92</v>
      </c>
      <c r="C238" s="202"/>
    </row>
    <row r="239" spans="2:3" ht="15" customHeight="1" x14ac:dyDescent="0.25">
      <c r="B239" s="111" t="s">
        <v>93</v>
      </c>
      <c r="C239" s="202"/>
    </row>
    <row r="240" spans="2:3" ht="15" customHeight="1" x14ac:dyDescent="0.25">
      <c r="B240" s="111" t="s">
        <v>94</v>
      </c>
      <c r="C240" s="202"/>
    </row>
    <row r="241" spans="1:6" ht="15" customHeight="1" x14ac:dyDescent="0.25">
      <c r="B241" s="113" t="s">
        <v>95</v>
      </c>
      <c r="C241" s="202"/>
    </row>
    <row r="242" spans="1:6" ht="15" customHeight="1" x14ac:dyDescent="0.25">
      <c r="B242" s="111" t="s">
        <v>96</v>
      </c>
      <c r="C242" s="202"/>
    </row>
    <row r="243" spans="1:6" ht="15" customHeight="1" x14ac:dyDescent="0.25">
      <c r="B243" s="119" t="s">
        <v>97</v>
      </c>
      <c r="C243" s="205">
        <v>0</v>
      </c>
    </row>
    <row r="244" spans="1:6" ht="16.5" thickBot="1" x14ac:dyDescent="0.3">
      <c r="B244" s="120"/>
      <c r="C244" s="206"/>
    </row>
    <row r="245" spans="1:6" ht="15.75" x14ac:dyDescent="0.25">
      <c r="B245" s="40" t="s">
        <v>98</v>
      </c>
      <c r="C245" s="207">
        <f>+C168+C174+C184+C210</f>
        <v>15322938.649999999</v>
      </c>
    </row>
    <row r="246" spans="1:6" x14ac:dyDescent="0.25">
      <c r="A246" s="81"/>
      <c r="B246" s="81"/>
      <c r="C246" s="81"/>
      <c r="D246" s="81"/>
    </row>
    <row r="247" spans="1:6" x14ac:dyDescent="0.25">
      <c r="A247" s="2"/>
      <c r="B247" s="4"/>
      <c r="C247" s="2"/>
    </row>
    <row r="249" spans="1:6" x14ac:dyDescent="0.25">
      <c r="A249" s="37" t="s">
        <v>152</v>
      </c>
      <c r="C249" s="6" t="s">
        <v>99</v>
      </c>
    </row>
    <row r="250" spans="1:6" x14ac:dyDescent="0.25">
      <c r="A250" s="37" t="s">
        <v>153</v>
      </c>
      <c r="C250" s="7" t="s">
        <v>100</v>
      </c>
    </row>
    <row r="251" spans="1:6" x14ac:dyDescent="0.25">
      <c r="A251" s="37" t="s">
        <v>154</v>
      </c>
      <c r="C251" s="7" t="s">
        <v>101</v>
      </c>
    </row>
    <row r="256" spans="1:6" x14ac:dyDescent="0.25">
      <c r="B256" s="4"/>
      <c r="C256" s="2"/>
      <c r="E256" s="45"/>
      <c r="F256" s="45"/>
    </row>
    <row r="257" spans="1:9" x14ac:dyDescent="0.25">
      <c r="A257" s="2"/>
      <c r="B257" s="4"/>
      <c r="C257" s="2"/>
      <c r="E257" s="45"/>
      <c r="F257" s="45"/>
    </row>
    <row r="258" spans="1:9" x14ac:dyDescent="0.25">
      <c r="A258" s="2"/>
      <c r="B258" s="4"/>
      <c r="C258" s="2"/>
      <c r="E258" s="45"/>
      <c r="F258" s="45"/>
    </row>
    <row r="259" spans="1:9" x14ac:dyDescent="0.25">
      <c r="A259" s="2"/>
      <c r="B259" s="4"/>
      <c r="C259" s="2"/>
      <c r="E259" s="45"/>
      <c r="F259" s="45"/>
    </row>
    <row r="260" spans="1:9" x14ac:dyDescent="0.25">
      <c r="A260" s="2"/>
      <c r="B260" s="4"/>
      <c r="C260" s="2"/>
      <c r="E260" s="45"/>
      <c r="F260" s="45"/>
    </row>
    <row r="261" spans="1:9" s="5" customFormat="1" ht="18" x14ac:dyDescent="0.25">
      <c r="A261" s="134" t="s">
        <v>17</v>
      </c>
      <c r="B261" s="134"/>
      <c r="C261" s="134"/>
      <c r="D261" s="134"/>
      <c r="E261" s="134"/>
      <c r="F261" s="134"/>
      <c r="G261" s="134"/>
    </row>
    <row r="262" spans="1:9" s="5" customFormat="1" ht="19.5" customHeight="1" x14ac:dyDescent="0.25">
      <c r="A262" s="134" t="s">
        <v>2</v>
      </c>
      <c r="B262" s="134"/>
      <c r="C262" s="134"/>
      <c r="D262" s="134"/>
      <c r="E262" s="134"/>
      <c r="F262" s="134"/>
      <c r="G262" s="134"/>
    </row>
    <row r="263" spans="1:9" s="46" customFormat="1" ht="19.5" customHeight="1" x14ac:dyDescent="0.3">
      <c r="A263" s="135" t="s">
        <v>102</v>
      </c>
      <c r="B263" s="135"/>
      <c r="C263" s="135"/>
      <c r="D263" s="135"/>
      <c r="E263" s="135"/>
      <c r="F263" s="135"/>
      <c r="G263" s="135"/>
    </row>
    <row r="264" spans="1:9" s="46" customFormat="1" ht="19.5" customHeight="1" x14ac:dyDescent="0.3">
      <c r="A264" s="135" t="s">
        <v>160</v>
      </c>
      <c r="B264" s="135"/>
      <c r="C264" s="135"/>
      <c r="D264" s="135"/>
      <c r="E264" s="135"/>
      <c r="F264" s="135"/>
      <c r="G264" s="135"/>
    </row>
    <row r="265" spans="1:9" s="46" customFormat="1" ht="14.25" customHeight="1" x14ac:dyDescent="0.3">
      <c r="A265" s="135" t="s">
        <v>380</v>
      </c>
      <c r="B265" s="135"/>
      <c r="C265" s="135"/>
      <c r="D265" s="135"/>
      <c r="E265" s="135"/>
      <c r="F265" s="135"/>
      <c r="G265" s="135"/>
    </row>
    <row r="266" spans="1:9" s="46" customFormat="1" ht="13.5" customHeight="1" thickBot="1" x14ac:dyDescent="0.35">
      <c r="A266" s="135" t="s">
        <v>103</v>
      </c>
      <c r="B266" s="135"/>
      <c r="C266" s="135"/>
      <c r="D266" s="135"/>
      <c r="E266" s="135"/>
      <c r="F266" s="135"/>
      <c r="G266" s="135"/>
    </row>
    <row r="267" spans="1:9" s="209" customFormat="1" ht="15.75" thickBot="1" x14ac:dyDescent="0.3">
      <c r="A267"/>
      <c r="B267" s="140" t="s">
        <v>104</v>
      </c>
      <c r="C267" s="141"/>
      <c r="D267" s="141"/>
      <c r="E267" s="141"/>
      <c r="F267" s="141"/>
      <c r="G267" s="208"/>
    </row>
    <row r="268" spans="1:9" s="209" customFormat="1" ht="15.75" thickBot="1" x14ac:dyDescent="0.3">
      <c r="A268"/>
      <c r="B268" s="142"/>
      <c r="C268" s="143"/>
      <c r="D268" s="47"/>
      <c r="E268" s="144" t="s">
        <v>105</v>
      </c>
      <c r="F268" s="210"/>
      <c r="G268" s="211">
        <v>119038.59</v>
      </c>
    </row>
    <row r="269" spans="1:9" s="209" customFormat="1" ht="15.75" thickBot="1" x14ac:dyDescent="0.3">
      <c r="A269"/>
      <c r="B269" s="212" t="s">
        <v>106</v>
      </c>
      <c r="C269" s="125" t="s">
        <v>107</v>
      </c>
      <c r="D269" s="213" t="s">
        <v>108</v>
      </c>
      <c r="E269" s="125" t="s">
        <v>109</v>
      </c>
      <c r="F269" s="214" t="s">
        <v>110</v>
      </c>
      <c r="G269" s="215" t="s">
        <v>111</v>
      </c>
    </row>
    <row r="270" spans="1:9" s="209" customFormat="1" ht="15.75" thickBot="1" x14ac:dyDescent="0.3">
      <c r="A270"/>
      <c r="B270" s="216">
        <v>45352</v>
      </c>
      <c r="C270" s="217" t="s">
        <v>112</v>
      </c>
      <c r="D270" s="218" t="s">
        <v>246</v>
      </c>
      <c r="E270" s="219"/>
      <c r="F270" s="220">
        <v>9.4499999999999993</v>
      </c>
      <c r="G270" s="221">
        <f>G268+E270-F270</f>
        <v>119029.14</v>
      </c>
      <c r="I270" s="222"/>
    </row>
    <row r="271" spans="1:9" s="209" customFormat="1" ht="15.75" thickBot="1" x14ac:dyDescent="0.3">
      <c r="A271"/>
      <c r="B271" s="223">
        <v>45354</v>
      </c>
      <c r="C271" s="224" t="s">
        <v>112</v>
      </c>
      <c r="D271" s="225" t="s">
        <v>381</v>
      </c>
      <c r="E271" s="226"/>
      <c r="F271" s="227">
        <v>74032.5</v>
      </c>
      <c r="G271" s="227">
        <f t="shared" ref="G271:G290" si="2">G270+E271-F271</f>
        <v>44996.639999999999</v>
      </c>
      <c r="I271" s="222"/>
    </row>
    <row r="272" spans="1:9" s="209" customFormat="1" ht="15.75" thickBot="1" x14ac:dyDescent="0.3">
      <c r="A272"/>
      <c r="B272" s="228">
        <v>45354</v>
      </c>
      <c r="C272" s="229" t="s">
        <v>112</v>
      </c>
      <c r="D272" s="230" t="s">
        <v>382</v>
      </c>
      <c r="E272" s="231"/>
      <c r="F272" s="231">
        <v>111.05</v>
      </c>
      <c r="G272" s="231">
        <f t="shared" si="2"/>
        <v>44885.59</v>
      </c>
    </row>
    <row r="273" spans="1:11" s="209" customFormat="1" ht="15.75" thickBot="1" x14ac:dyDescent="0.3">
      <c r="A273"/>
      <c r="B273" s="228">
        <v>45358</v>
      </c>
      <c r="C273" s="217" t="s">
        <v>112</v>
      </c>
      <c r="D273" s="232" t="s">
        <v>383</v>
      </c>
      <c r="E273" s="231"/>
      <c r="F273" s="231">
        <v>13860</v>
      </c>
      <c r="G273" s="231">
        <f t="shared" si="2"/>
        <v>31025.589999999997</v>
      </c>
    </row>
    <row r="274" spans="1:11" s="209" customFormat="1" ht="15.75" thickBot="1" x14ac:dyDescent="0.3">
      <c r="A274"/>
      <c r="B274" s="228">
        <v>45358</v>
      </c>
      <c r="C274" s="217" t="s">
        <v>112</v>
      </c>
      <c r="D274" s="232" t="s">
        <v>384</v>
      </c>
      <c r="E274" s="231"/>
      <c r="F274" s="231">
        <v>20.79</v>
      </c>
      <c r="G274" s="231">
        <f t="shared" si="2"/>
        <v>31004.799999999996</v>
      </c>
    </row>
    <row r="275" spans="1:11" s="209" customFormat="1" ht="15.75" thickBot="1" x14ac:dyDescent="0.3">
      <c r="A275"/>
      <c r="B275" s="228">
        <v>44992</v>
      </c>
      <c r="C275" s="217" t="s">
        <v>244</v>
      </c>
      <c r="D275" s="232" t="s">
        <v>245</v>
      </c>
      <c r="E275" s="231">
        <v>626660.4</v>
      </c>
      <c r="F275" s="231"/>
      <c r="G275" s="231">
        <f t="shared" si="2"/>
        <v>657665.20000000007</v>
      </c>
    </row>
    <row r="276" spans="1:11" s="209" customFormat="1" ht="15.75" thickBot="1" x14ac:dyDescent="0.3">
      <c r="A276"/>
      <c r="B276" s="228">
        <v>45359</v>
      </c>
      <c r="C276" s="217" t="s">
        <v>112</v>
      </c>
      <c r="D276" s="232" t="s">
        <v>385</v>
      </c>
      <c r="E276" s="231"/>
      <c r="F276" s="231">
        <v>172200</v>
      </c>
      <c r="G276" s="231">
        <f t="shared" si="2"/>
        <v>485465.20000000007</v>
      </c>
      <c r="K276" s="209" t="s">
        <v>386</v>
      </c>
    </row>
    <row r="277" spans="1:11" s="209" customFormat="1" ht="15.75" thickBot="1" x14ac:dyDescent="0.3">
      <c r="A277"/>
      <c r="B277" s="228">
        <v>45359</v>
      </c>
      <c r="C277" s="217" t="s">
        <v>112</v>
      </c>
      <c r="D277" s="232" t="s">
        <v>387</v>
      </c>
      <c r="E277" s="231"/>
      <c r="F277" s="231">
        <v>258.3</v>
      </c>
      <c r="G277" s="231">
        <f t="shared" si="2"/>
        <v>485206.90000000008</v>
      </c>
    </row>
    <row r="278" spans="1:11" s="209" customFormat="1" ht="15.75" thickBot="1" x14ac:dyDescent="0.3">
      <c r="A278"/>
      <c r="B278" s="228">
        <v>45362</v>
      </c>
      <c r="C278" s="217" t="s">
        <v>112</v>
      </c>
      <c r="D278" s="232" t="s">
        <v>388</v>
      </c>
      <c r="E278" s="231"/>
      <c r="F278" s="231">
        <v>44877.5</v>
      </c>
      <c r="G278" s="231">
        <f t="shared" si="2"/>
        <v>440329.40000000008</v>
      </c>
    </row>
    <row r="279" spans="1:11" s="209" customFormat="1" ht="15.75" thickBot="1" x14ac:dyDescent="0.3">
      <c r="A279"/>
      <c r="B279" s="228">
        <v>45362</v>
      </c>
      <c r="C279" s="217" t="s">
        <v>112</v>
      </c>
      <c r="D279" s="232" t="s">
        <v>389</v>
      </c>
      <c r="E279" s="231"/>
      <c r="F279" s="231">
        <v>67.319999999999993</v>
      </c>
      <c r="G279" s="231">
        <f t="shared" si="2"/>
        <v>440262.08000000007</v>
      </c>
    </row>
    <row r="280" spans="1:11" s="209" customFormat="1" ht="15.75" thickBot="1" x14ac:dyDescent="0.3">
      <c r="A280"/>
      <c r="B280" s="228">
        <v>45364</v>
      </c>
      <c r="C280" s="217" t="s">
        <v>112</v>
      </c>
      <c r="D280" s="232" t="s">
        <v>390</v>
      </c>
      <c r="E280" s="231"/>
      <c r="F280" s="231">
        <v>9765</v>
      </c>
      <c r="G280" s="231">
        <f t="shared" si="2"/>
        <v>430497.08000000007</v>
      </c>
    </row>
    <row r="281" spans="1:11" s="209" customFormat="1" ht="15.75" thickBot="1" x14ac:dyDescent="0.3">
      <c r="A281"/>
      <c r="B281" s="228">
        <v>45364</v>
      </c>
      <c r="C281" s="217" t="s">
        <v>112</v>
      </c>
      <c r="D281" s="232" t="s">
        <v>391</v>
      </c>
      <c r="E281" s="231"/>
      <c r="F281" s="231">
        <v>14.65</v>
      </c>
      <c r="G281" s="231">
        <f t="shared" si="2"/>
        <v>430482.43000000005</v>
      </c>
    </row>
    <row r="282" spans="1:11" s="209" customFormat="1" ht="15.75" thickBot="1" x14ac:dyDescent="0.3">
      <c r="A282"/>
      <c r="B282" s="228">
        <v>45369</v>
      </c>
      <c r="C282" s="217" t="s">
        <v>112</v>
      </c>
      <c r="D282" s="232" t="s">
        <v>392</v>
      </c>
      <c r="E282" s="231"/>
      <c r="F282" s="231">
        <v>82065</v>
      </c>
      <c r="G282" s="231">
        <f t="shared" si="2"/>
        <v>348417.43000000005</v>
      </c>
    </row>
    <row r="283" spans="1:11" s="209" customFormat="1" ht="15.75" thickBot="1" x14ac:dyDescent="0.3">
      <c r="A283"/>
      <c r="B283" s="228">
        <v>45369</v>
      </c>
      <c r="C283" s="217" t="s">
        <v>112</v>
      </c>
      <c r="D283" s="232" t="s">
        <v>393</v>
      </c>
      <c r="E283" s="231"/>
      <c r="F283" s="231">
        <v>123.1</v>
      </c>
      <c r="G283" s="231">
        <f t="shared" si="2"/>
        <v>348294.33000000007</v>
      </c>
    </row>
    <row r="284" spans="1:11" s="209" customFormat="1" ht="15.75" thickBot="1" x14ac:dyDescent="0.3">
      <c r="A284"/>
      <c r="B284" s="228">
        <v>45370</v>
      </c>
      <c r="C284" s="217" t="s">
        <v>112</v>
      </c>
      <c r="D284" s="232" t="s">
        <v>394</v>
      </c>
      <c r="E284" s="231"/>
      <c r="F284" s="231">
        <v>14150</v>
      </c>
      <c r="G284" s="231">
        <f t="shared" si="2"/>
        <v>334144.33000000007</v>
      </c>
    </row>
    <row r="285" spans="1:11" s="209" customFormat="1" ht="15.75" thickBot="1" x14ac:dyDescent="0.3">
      <c r="A285"/>
      <c r="B285" s="228">
        <v>45370</v>
      </c>
      <c r="C285" s="217" t="s">
        <v>112</v>
      </c>
      <c r="D285" s="232" t="s">
        <v>395</v>
      </c>
      <c r="E285" s="231"/>
      <c r="F285" s="231">
        <v>21.22</v>
      </c>
      <c r="G285" s="231">
        <f t="shared" si="2"/>
        <v>334123.1100000001</v>
      </c>
    </row>
    <row r="286" spans="1:11" s="209" customFormat="1" ht="15.75" thickBot="1" x14ac:dyDescent="0.3">
      <c r="A286"/>
      <c r="B286" s="228">
        <v>45372</v>
      </c>
      <c r="C286" s="217" t="s">
        <v>112</v>
      </c>
      <c r="D286" s="232" t="s">
        <v>396</v>
      </c>
      <c r="E286" s="231"/>
      <c r="F286" s="231">
        <v>13200</v>
      </c>
      <c r="G286" s="231">
        <f t="shared" si="2"/>
        <v>320923.1100000001</v>
      </c>
    </row>
    <row r="287" spans="1:11" s="209" customFormat="1" ht="15.75" thickBot="1" x14ac:dyDescent="0.3">
      <c r="A287"/>
      <c r="B287" s="228">
        <v>45372</v>
      </c>
      <c r="C287" s="217" t="s">
        <v>112</v>
      </c>
      <c r="D287" s="232" t="s">
        <v>397</v>
      </c>
      <c r="E287" s="231"/>
      <c r="F287" s="231">
        <v>19.8</v>
      </c>
      <c r="G287" s="231">
        <f t="shared" si="2"/>
        <v>320903.31000000011</v>
      </c>
    </row>
    <row r="288" spans="1:11" s="209" customFormat="1" ht="15.75" thickBot="1" x14ac:dyDescent="0.3">
      <c r="A288"/>
      <c r="B288" s="228">
        <v>45376</v>
      </c>
      <c r="C288" s="217" t="s">
        <v>112</v>
      </c>
      <c r="D288" s="232" t="s">
        <v>398</v>
      </c>
      <c r="E288" s="231"/>
      <c r="F288" s="231">
        <v>13550</v>
      </c>
      <c r="G288" s="231">
        <f t="shared" si="2"/>
        <v>307353.31000000011</v>
      </c>
    </row>
    <row r="289" spans="1:7" s="209" customFormat="1" ht="15.75" thickBot="1" x14ac:dyDescent="0.3">
      <c r="A289"/>
      <c r="B289" s="228">
        <v>45376</v>
      </c>
      <c r="C289" s="217" t="s">
        <v>112</v>
      </c>
      <c r="D289" s="232" t="s">
        <v>399</v>
      </c>
      <c r="E289" s="231"/>
      <c r="F289" s="231">
        <v>20.329999999999998</v>
      </c>
      <c r="G289" s="231">
        <f t="shared" si="2"/>
        <v>307332.9800000001</v>
      </c>
    </row>
    <row r="290" spans="1:7" s="209" customFormat="1" ht="15.75" thickBot="1" x14ac:dyDescent="0.3">
      <c r="A290"/>
      <c r="B290" s="228">
        <v>45379</v>
      </c>
      <c r="C290" s="217" t="s">
        <v>112</v>
      </c>
      <c r="D290" s="232" t="s">
        <v>400</v>
      </c>
      <c r="E290" s="231"/>
      <c r="F290" s="231">
        <v>175</v>
      </c>
      <c r="G290" s="231">
        <f t="shared" si="2"/>
        <v>307157.9800000001</v>
      </c>
    </row>
    <row r="291" spans="1:7" s="209" customFormat="1" ht="15.75" thickBot="1" x14ac:dyDescent="0.3">
      <c r="A291"/>
      <c r="B291" s="233" t="s">
        <v>176</v>
      </c>
      <c r="C291" s="234"/>
      <c r="D291" s="235"/>
      <c r="E291" s="236">
        <f>SUM(E271:E290)</f>
        <v>626660.4</v>
      </c>
      <c r="F291" s="237">
        <f>SUM(F271:F290)</f>
        <v>438531.56</v>
      </c>
      <c r="G291" s="238">
        <f>G290</f>
        <v>307157.9800000001</v>
      </c>
    </row>
    <row r="292" spans="1:7" x14ac:dyDescent="0.25">
      <c r="A292" s="2"/>
      <c r="B292" s="4"/>
      <c r="C292" s="126"/>
      <c r="D292" s="127"/>
      <c r="E292" s="45"/>
      <c r="F292" s="45"/>
      <c r="G292" s="38"/>
    </row>
    <row r="293" spans="1:7" x14ac:dyDescent="0.25">
      <c r="B293" s="4"/>
      <c r="C293" s="2"/>
      <c r="E293" s="69"/>
      <c r="F293" s="70"/>
    </row>
    <row r="294" spans="1:7" x14ac:dyDescent="0.25">
      <c r="B294" s="4"/>
      <c r="C294" s="2"/>
      <c r="E294" s="69"/>
      <c r="F294" s="70"/>
    </row>
    <row r="295" spans="1:7" ht="15.75" thickBot="1" x14ac:dyDescent="0.3">
      <c r="B295" s="136" t="s">
        <v>113</v>
      </c>
      <c r="C295" s="136"/>
      <c r="E295" s="163" t="s">
        <v>99</v>
      </c>
      <c r="F295" s="163"/>
    </row>
    <row r="296" spans="1:7" x14ac:dyDescent="0.25">
      <c r="B296" s="160" t="s">
        <v>21</v>
      </c>
      <c r="C296" s="160"/>
      <c r="E296" s="159" t="s">
        <v>100</v>
      </c>
      <c r="F296" s="159"/>
    </row>
    <row r="297" spans="1:7" x14ac:dyDescent="0.25">
      <c r="B297" s="160" t="s">
        <v>114</v>
      </c>
      <c r="C297" s="160"/>
      <c r="E297" s="161" t="s">
        <v>101</v>
      </c>
      <c r="F297" s="161"/>
    </row>
    <row r="298" spans="1:7" x14ac:dyDescent="0.25">
      <c r="A298" s="2"/>
      <c r="B298" s="4"/>
      <c r="C298" s="2"/>
      <c r="E298" s="45"/>
      <c r="F298" s="45"/>
    </row>
    <row r="299" spans="1:7" x14ac:dyDescent="0.25">
      <c r="A299" s="2"/>
      <c r="B299" s="4"/>
      <c r="C299" s="2"/>
      <c r="E299" s="45"/>
      <c r="F299" s="45"/>
    </row>
    <row r="300" spans="1:7" x14ac:dyDescent="0.25">
      <c r="A300" s="2"/>
      <c r="B300" s="4"/>
      <c r="C300" s="2"/>
      <c r="E300" s="45"/>
      <c r="F300" s="45"/>
    </row>
    <row r="301" spans="1:7" s="12" customFormat="1" ht="38.25" customHeight="1" x14ac:dyDescent="0.25">
      <c r="A301" s="31"/>
      <c r="B301" s="41"/>
      <c r="C301" s="36"/>
      <c r="D301" s="27"/>
      <c r="E301" s="27"/>
      <c r="F301" s="27"/>
      <c r="G301" s="27"/>
    </row>
    <row r="302" spans="1:7" x14ac:dyDescent="0.25">
      <c r="A302" s="8"/>
      <c r="B302" s="8"/>
      <c r="C302" s="8"/>
      <c r="D302" s="8"/>
      <c r="E302" s="8"/>
      <c r="F302" s="48"/>
    </row>
    <row r="303" spans="1:7" x14ac:dyDescent="0.25">
      <c r="C303" s="1" t="s">
        <v>17</v>
      </c>
      <c r="F303" s="49"/>
    </row>
    <row r="304" spans="1:7" x14ac:dyDescent="0.25">
      <c r="C304" s="1" t="s">
        <v>2</v>
      </c>
      <c r="F304" s="49"/>
    </row>
    <row r="305" spans="1:8" x14ac:dyDescent="0.25">
      <c r="A305" s="8"/>
      <c r="B305" s="30"/>
      <c r="C305" s="9" t="s">
        <v>116</v>
      </c>
      <c r="D305" s="30"/>
      <c r="E305" s="30"/>
      <c r="F305" s="50"/>
    </row>
    <row r="306" spans="1:8" x14ac:dyDescent="0.25">
      <c r="A306" s="8"/>
      <c r="B306" s="30"/>
      <c r="C306" s="9" t="s">
        <v>401</v>
      </c>
      <c r="D306" s="30"/>
      <c r="E306" s="30"/>
      <c r="F306" s="50"/>
    </row>
    <row r="307" spans="1:8" x14ac:dyDescent="0.25">
      <c r="A307" s="8"/>
      <c r="B307" s="30"/>
      <c r="C307" s="10" t="s">
        <v>15</v>
      </c>
      <c r="D307" s="30"/>
      <c r="E307" s="30"/>
      <c r="F307" s="50"/>
    </row>
    <row r="308" spans="1:8" x14ac:dyDescent="0.25">
      <c r="A308" s="8"/>
      <c r="B308" s="30"/>
      <c r="C308" s="10"/>
      <c r="D308" s="30"/>
      <c r="E308" s="30"/>
      <c r="F308" s="50"/>
    </row>
    <row r="309" spans="1:8" s="12" customFormat="1" x14ac:dyDescent="0.25">
      <c r="A309" s="11" t="s">
        <v>106</v>
      </c>
      <c r="B309" s="11" t="s">
        <v>117</v>
      </c>
      <c r="C309" s="145" t="s">
        <v>118</v>
      </c>
      <c r="D309" s="145"/>
      <c r="E309" s="11" t="s">
        <v>119</v>
      </c>
      <c r="F309" s="51" t="s">
        <v>120</v>
      </c>
    </row>
    <row r="310" spans="1:8" ht="45" x14ac:dyDescent="0.25">
      <c r="A310" s="52">
        <v>45354</v>
      </c>
      <c r="B310" s="53" t="s">
        <v>381</v>
      </c>
      <c r="C310" s="54" t="s">
        <v>161</v>
      </c>
      <c r="D310" s="54" t="s">
        <v>121</v>
      </c>
      <c r="E310" s="55" t="s">
        <v>403</v>
      </c>
      <c r="F310" s="56">
        <v>74032.5</v>
      </c>
      <c r="H310" s="12"/>
    </row>
    <row r="311" spans="1:8" ht="30" x14ac:dyDescent="0.25">
      <c r="A311" s="52">
        <v>45358</v>
      </c>
      <c r="B311" s="53" t="s">
        <v>383</v>
      </c>
      <c r="C311" s="54" t="s">
        <v>161</v>
      </c>
      <c r="D311" s="54" t="s">
        <v>121</v>
      </c>
      <c r="E311" s="124" t="s">
        <v>404</v>
      </c>
      <c r="F311" s="56">
        <v>13860</v>
      </c>
      <c r="H311" s="12"/>
    </row>
    <row r="312" spans="1:8" ht="30" x14ac:dyDescent="0.25">
      <c r="A312" s="52">
        <v>45359</v>
      </c>
      <c r="B312" s="53" t="s">
        <v>385</v>
      </c>
      <c r="C312" s="128" t="s">
        <v>122</v>
      </c>
      <c r="D312" s="128" t="s">
        <v>247</v>
      </c>
      <c r="E312" s="55" t="s">
        <v>405</v>
      </c>
      <c r="F312" s="56">
        <v>172200</v>
      </c>
      <c r="H312" s="12"/>
    </row>
    <row r="313" spans="1:8" ht="45" x14ac:dyDescent="0.25">
      <c r="A313" s="52">
        <v>45362</v>
      </c>
      <c r="B313" s="53" t="s">
        <v>388</v>
      </c>
      <c r="C313" s="54" t="s">
        <v>161</v>
      </c>
      <c r="D313" s="55" t="s">
        <v>121</v>
      </c>
      <c r="E313" s="55" t="s">
        <v>406</v>
      </c>
      <c r="F313" s="56">
        <v>44877.5</v>
      </c>
      <c r="H313" s="12"/>
    </row>
    <row r="314" spans="1:8" ht="45" x14ac:dyDescent="0.25">
      <c r="A314" s="239">
        <v>45364</v>
      </c>
      <c r="B314" s="240" t="s">
        <v>390</v>
      </c>
      <c r="C314" s="241" t="s">
        <v>161</v>
      </c>
      <c r="D314" s="129" t="s">
        <v>121</v>
      </c>
      <c r="E314" s="129" t="s">
        <v>407</v>
      </c>
      <c r="F314" s="242">
        <v>9765</v>
      </c>
      <c r="H314" s="12"/>
    </row>
    <row r="315" spans="1:8" ht="45" x14ac:dyDescent="0.25">
      <c r="A315" s="243">
        <v>45369</v>
      </c>
      <c r="B315" s="244" t="s">
        <v>392</v>
      </c>
      <c r="C315" s="245" t="s">
        <v>161</v>
      </c>
      <c r="D315" s="246" t="s">
        <v>121</v>
      </c>
      <c r="E315" s="247" t="s">
        <v>408</v>
      </c>
      <c r="F315" s="248">
        <v>82065</v>
      </c>
      <c r="H315" s="12"/>
    </row>
    <row r="316" spans="1:8" ht="30" x14ac:dyDescent="0.25">
      <c r="A316" s="249">
        <v>45370</v>
      </c>
      <c r="B316" s="250" t="s">
        <v>394</v>
      </c>
      <c r="C316" s="251" t="s">
        <v>161</v>
      </c>
      <c r="D316" s="252" t="s">
        <v>121</v>
      </c>
      <c r="E316" s="252" t="s">
        <v>409</v>
      </c>
      <c r="F316" s="253">
        <v>14150</v>
      </c>
      <c r="H316" s="12"/>
    </row>
    <row r="317" spans="1:8" ht="45" x14ac:dyDescent="0.25">
      <c r="A317" s="52">
        <v>45372</v>
      </c>
      <c r="B317" s="53" t="s">
        <v>396</v>
      </c>
      <c r="C317" s="251" t="s">
        <v>161</v>
      </c>
      <c r="D317" s="252" t="s">
        <v>121</v>
      </c>
      <c r="E317" s="55" t="s">
        <v>410</v>
      </c>
      <c r="F317" s="56">
        <v>13200</v>
      </c>
      <c r="H317" s="12"/>
    </row>
    <row r="318" spans="1:8" ht="45" x14ac:dyDescent="0.25">
      <c r="A318" s="52">
        <v>45376</v>
      </c>
      <c r="B318" s="53" t="s">
        <v>411</v>
      </c>
      <c r="C318" s="251" t="s">
        <v>161</v>
      </c>
      <c r="D318" s="252" t="s">
        <v>121</v>
      </c>
      <c r="E318" s="55" t="s">
        <v>412</v>
      </c>
      <c r="F318" s="56">
        <v>13550</v>
      </c>
      <c r="H318" s="12"/>
    </row>
    <row r="319" spans="1:8" ht="15.75" thickBot="1" x14ac:dyDescent="0.3">
      <c r="A319" s="30" t="s">
        <v>413</v>
      </c>
      <c r="B319" s="8"/>
      <c r="C319" s="8"/>
      <c r="D319" s="8"/>
      <c r="E319" s="8"/>
      <c r="F319" s="254">
        <f>SUM($F$8:F318)</f>
        <v>9532882.0900000017</v>
      </c>
    </row>
    <row r="320" spans="1:8" ht="33" customHeight="1" thickTop="1" x14ac:dyDescent="0.25">
      <c r="A320" s="8"/>
      <c r="B320" s="8"/>
      <c r="C320" s="8"/>
      <c r="D320" s="8"/>
      <c r="E320" s="8"/>
      <c r="F320" s="48"/>
    </row>
    <row r="321" spans="1:7" x14ac:dyDescent="0.25">
      <c r="A321" s="8"/>
      <c r="B321" s="8"/>
      <c r="C321" s="8"/>
      <c r="D321" s="8"/>
      <c r="E321" s="8"/>
      <c r="F321" s="48"/>
    </row>
    <row r="322" spans="1:7" x14ac:dyDescent="0.25">
      <c r="A322" s="8"/>
      <c r="B322" s="57"/>
      <c r="C322" s="8"/>
      <c r="D322" s="8"/>
      <c r="E322" s="57"/>
      <c r="F322" s="48"/>
    </row>
    <row r="323" spans="1:7" x14ac:dyDescent="0.25">
      <c r="A323" s="8"/>
      <c r="B323" s="57"/>
      <c r="C323" s="8"/>
      <c r="D323" s="8"/>
      <c r="E323" s="57"/>
      <c r="F323" s="48"/>
    </row>
    <row r="324" spans="1:7" x14ac:dyDescent="0.25">
      <c r="A324" s="8"/>
      <c r="B324" s="8"/>
      <c r="C324" s="8"/>
      <c r="D324" s="8"/>
      <c r="E324" s="8"/>
      <c r="F324" s="48"/>
    </row>
    <row r="325" spans="1:7" x14ac:dyDescent="0.25">
      <c r="A325" s="8"/>
      <c r="B325" s="57" t="s">
        <v>22</v>
      </c>
      <c r="C325" s="8"/>
      <c r="D325" s="8"/>
      <c r="E325" s="57" t="s">
        <v>18</v>
      </c>
      <c r="F325" s="48"/>
    </row>
    <row r="326" spans="1:7" x14ac:dyDescent="0.25">
      <c r="A326" s="8"/>
      <c r="B326" s="57" t="s">
        <v>21</v>
      </c>
      <c r="C326" s="8"/>
      <c r="D326" s="8"/>
      <c r="E326" s="57" t="s">
        <v>19</v>
      </c>
      <c r="F326" s="48"/>
    </row>
    <row r="327" spans="1:7" x14ac:dyDescent="0.25">
      <c r="A327" s="8"/>
      <c r="B327" s="57" t="s">
        <v>20</v>
      </c>
      <c r="C327" s="8"/>
      <c r="D327" s="8"/>
      <c r="E327" s="57" t="s">
        <v>123</v>
      </c>
      <c r="F327" s="48"/>
    </row>
    <row r="328" spans="1:7" x14ac:dyDescent="0.25">
      <c r="A328" s="8"/>
      <c r="B328" s="8"/>
      <c r="C328" s="8"/>
      <c r="D328" s="8"/>
      <c r="E328" s="8"/>
      <c r="F328" s="48"/>
    </row>
    <row r="329" spans="1:7" s="12" customFormat="1" x14ac:dyDescent="0.25">
      <c r="A329" s="31"/>
      <c r="B329" s="41"/>
      <c r="C329" s="36"/>
      <c r="D329" s="27"/>
      <c r="E329" s="27"/>
      <c r="F329" s="27"/>
      <c r="G329" s="27"/>
    </row>
    <row r="330" spans="1:7" ht="13.5" customHeight="1" x14ac:dyDescent="0.25">
      <c r="A330" s="8"/>
      <c r="B330" s="8"/>
      <c r="C330" s="8"/>
      <c r="D330" s="123"/>
    </row>
    <row r="331" spans="1:7" ht="13.5" customHeight="1" x14ac:dyDescent="0.25">
      <c r="A331" s="8"/>
      <c r="B331" s="8"/>
      <c r="C331" s="8"/>
      <c r="D331" s="123"/>
    </row>
    <row r="332" spans="1:7" x14ac:dyDescent="0.25">
      <c r="B332" s="8"/>
      <c r="C332" s="8"/>
      <c r="D332" s="8"/>
      <c r="E332" s="8"/>
      <c r="F332" s="8"/>
    </row>
    <row r="333" spans="1:7" x14ac:dyDescent="0.25">
      <c r="B333" s="8"/>
      <c r="C333" s="8"/>
      <c r="D333" s="8"/>
      <c r="E333" s="8"/>
      <c r="F333" s="8"/>
    </row>
    <row r="334" spans="1:7" x14ac:dyDescent="0.25">
      <c r="B334" s="8"/>
      <c r="C334" s="8"/>
      <c r="D334" s="8"/>
      <c r="E334" s="8"/>
      <c r="F334" s="8"/>
    </row>
    <row r="335" spans="1:7" x14ac:dyDescent="0.25">
      <c r="E335" s="1" t="s">
        <v>17</v>
      </c>
    </row>
    <row r="336" spans="1:7" x14ac:dyDescent="0.25">
      <c r="E336" s="1" t="s">
        <v>2</v>
      </c>
    </row>
    <row r="337" spans="2:6" ht="10.5" customHeight="1" x14ac:dyDescent="0.25">
      <c r="B337" s="8"/>
      <c r="C337" s="30"/>
      <c r="D337" s="30"/>
      <c r="E337" s="9" t="s">
        <v>415</v>
      </c>
      <c r="F337" s="30"/>
    </row>
    <row r="338" spans="2:6" ht="15.75" customHeight="1" x14ac:dyDescent="0.25">
      <c r="B338" s="8"/>
      <c r="C338" s="30"/>
      <c r="D338" s="30"/>
      <c r="E338" s="9" t="s">
        <v>416</v>
      </c>
      <c r="F338" s="30"/>
    </row>
    <row r="339" spans="2:6" x14ac:dyDescent="0.25">
      <c r="B339" s="8"/>
      <c r="C339" s="30"/>
      <c r="D339" s="30"/>
      <c r="E339" s="10" t="s">
        <v>15</v>
      </c>
      <c r="F339" s="30"/>
    </row>
    <row r="340" spans="2:6" ht="9.75" customHeight="1" x14ac:dyDescent="0.25">
      <c r="B340" s="8"/>
      <c r="C340" s="30"/>
      <c r="D340" s="30"/>
      <c r="E340" s="10"/>
      <c r="F340" s="30"/>
    </row>
    <row r="341" spans="2:6" ht="13.5" customHeight="1" x14ac:dyDescent="0.25">
      <c r="B341" s="8"/>
      <c r="C341" s="8"/>
      <c r="D341" s="8"/>
      <c r="E341" s="8"/>
      <c r="F341" s="8"/>
    </row>
    <row r="342" spans="2:6" s="12" customFormat="1" x14ac:dyDescent="0.25">
      <c r="B342" s="11" t="s">
        <v>106</v>
      </c>
      <c r="C342" s="255" t="s">
        <v>117</v>
      </c>
      <c r="D342" s="256" t="s">
        <v>417</v>
      </c>
      <c r="E342" s="257" t="s">
        <v>119</v>
      </c>
      <c r="F342" s="11" t="s">
        <v>120</v>
      </c>
    </row>
    <row r="343" spans="2:6" s="12" customFormat="1" ht="38.25" customHeight="1" x14ac:dyDescent="0.25">
      <c r="B343" s="258">
        <v>45354</v>
      </c>
      <c r="C343" s="259">
        <v>581</v>
      </c>
      <c r="D343" s="260"/>
      <c r="E343" s="261" t="s">
        <v>418</v>
      </c>
      <c r="F343" s="262"/>
    </row>
    <row r="344" spans="2:6" s="12" customFormat="1" x14ac:dyDescent="0.25">
      <c r="B344" s="263"/>
      <c r="C344" s="259"/>
      <c r="D344" s="264" t="s">
        <v>419</v>
      </c>
      <c r="E344" s="264" t="s">
        <v>420</v>
      </c>
      <c r="F344" s="265">
        <v>330547.5</v>
      </c>
    </row>
    <row r="345" spans="2:6" s="12" customFormat="1" x14ac:dyDescent="0.25">
      <c r="B345" s="263"/>
      <c r="C345" s="259"/>
      <c r="D345" s="264" t="s">
        <v>208</v>
      </c>
      <c r="E345" s="264" t="s">
        <v>421</v>
      </c>
      <c r="F345" s="265">
        <v>100000</v>
      </c>
    </row>
    <row r="346" spans="2:6" s="12" customFormat="1" x14ac:dyDescent="0.25">
      <c r="B346" s="263"/>
      <c r="C346" s="259"/>
      <c r="D346" s="264" t="s">
        <v>422</v>
      </c>
      <c r="E346" s="264" t="s">
        <v>423</v>
      </c>
      <c r="F346" s="265">
        <v>23912.9</v>
      </c>
    </row>
    <row r="347" spans="2:6" s="12" customFormat="1" x14ac:dyDescent="0.25">
      <c r="B347" s="263"/>
      <c r="C347" s="259"/>
      <c r="D347" s="264" t="s">
        <v>122</v>
      </c>
      <c r="E347" s="264" t="s">
        <v>424</v>
      </c>
      <c r="F347" s="265">
        <v>172200</v>
      </c>
    </row>
    <row r="348" spans="2:6" ht="15.75" thickBot="1" x14ac:dyDescent="0.3">
      <c r="B348" s="266"/>
      <c r="C348" s="267"/>
      <c r="D348" s="267"/>
      <c r="E348" s="268" t="s">
        <v>16</v>
      </c>
      <c r="F348" s="269">
        <f>SUM(F344:F347)</f>
        <v>626660.4</v>
      </c>
    </row>
    <row r="349" spans="2:6" ht="13.5" customHeight="1" thickTop="1" x14ac:dyDescent="0.25">
      <c r="B349" s="8"/>
      <c r="C349" s="8"/>
      <c r="D349" s="8"/>
      <c r="E349" s="8"/>
      <c r="F349" s="8"/>
    </row>
    <row r="350" spans="2:6" s="12" customFormat="1" x14ac:dyDescent="0.25">
      <c r="B350" s="11" t="s">
        <v>106</v>
      </c>
      <c r="C350" s="255" t="s">
        <v>117</v>
      </c>
      <c r="D350" s="256" t="s">
        <v>417</v>
      </c>
      <c r="E350" s="257" t="s">
        <v>119</v>
      </c>
      <c r="F350" s="11" t="s">
        <v>120</v>
      </c>
    </row>
    <row r="351" spans="2:6" s="12" customFormat="1" ht="38.25" customHeight="1" x14ac:dyDescent="0.25">
      <c r="B351" s="174" t="s">
        <v>425</v>
      </c>
      <c r="C351" s="172" t="s">
        <v>426</v>
      </c>
      <c r="D351" s="259"/>
      <c r="E351" s="261" t="s">
        <v>418</v>
      </c>
      <c r="F351" s="262"/>
    </row>
    <row r="352" spans="2:6" s="12" customFormat="1" x14ac:dyDescent="0.25">
      <c r="B352" s="263"/>
      <c r="C352" s="259"/>
      <c r="D352" s="264" t="s">
        <v>419</v>
      </c>
      <c r="E352" s="264" t="s">
        <v>420</v>
      </c>
      <c r="F352" s="265">
        <v>159635</v>
      </c>
    </row>
    <row r="353" spans="1:6" s="12" customFormat="1" x14ac:dyDescent="0.25">
      <c r="B353" s="263"/>
      <c r="C353" s="259"/>
      <c r="D353" s="264" t="s">
        <v>422</v>
      </c>
      <c r="E353" s="264" t="s">
        <v>423</v>
      </c>
      <c r="F353" s="265">
        <v>672.76</v>
      </c>
    </row>
    <row r="354" spans="1:6" s="12" customFormat="1" x14ac:dyDescent="0.25">
      <c r="B354" s="263"/>
      <c r="C354" s="259"/>
      <c r="D354" s="264" t="s">
        <v>122</v>
      </c>
      <c r="E354" s="264" t="s">
        <v>424</v>
      </c>
      <c r="F354" s="265">
        <v>172200</v>
      </c>
    </row>
    <row r="355" spans="1:6" ht="15.75" thickBot="1" x14ac:dyDescent="0.3">
      <c r="B355" s="266"/>
      <c r="C355" s="267"/>
      <c r="D355" s="267"/>
      <c r="E355" s="268" t="s">
        <v>16</v>
      </c>
      <c r="F355" s="269">
        <f>SUM(F352:F354)</f>
        <v>332507.76</v>
      </c>
    </row>
    <row r="356" spans="1:6" ht="13.5" customHeight="1" thickTop="1" thickBot="1" x14ac:dyDescent="0.3">
      <c r="B356" s="8"/>
      <c r="C356" s="8"/>
      <c r="D356" s="8"/>
      <c r="E356" s="8"/>
      <c r="F356" s="8"/>
    </row>
    <row r="357" spans="1:6" ht="13.5" customHeight="1" thickBot="1" x14ac:dyDescent="0.3">
      <c r="B357" s="8"/>
      <c r="C357" s="8"/>
      <c r="D357" s="8"/>
      <c r="E357" s="270" t="s">
        <v>427</v>
      </c>
      <c r="F357" s="271">
        <f>+F355+F348</f>
        <v>959168.16</v>
      </c>
    </row>
    <row r="358" spans="1:6" ht="13.5" customHeight="1" x14ac:dyDescent="0.25">
      <c r="B358" s="8"/>
      <c r="C358" s="8"/>
      <c r="D358" s="8"/>
      <c r="E358" s="8"/>
      <c r="F358" s="8"/>
    </row>
    <row r="359" spans="1:6" ht="13.5" customHeight="1" x14ac:dyDescent="0.25">
      <c r="B359" s="8"/>
      <c r="C359" s="8"/>
      <c r="D359" s="8"/>
      <c r="E359" s="8"/>
      <c r="F359" s="8"/>
    </row>
    <row r="360" spans="1:6" ht="13.5" customHeight="1" x14ac:dyDescent="0.25">
      <c r="B360" s="8"/>
      <c r="C360" s="8"/>
      <c r="D360" s="8"/>
      <c r="E360" s="8"/>
      <c r="F360" s="8"/>
    </row>
    <row r="361" spans="1:6" ht="13.5" customHeight="1" x14ac:dyDescent="0.25">
      <c r="B361" s="8"/>
      <c r="C361" s="8"/>
      <c r="D361" s="8"/>
      <c r="E361" s="8"/>
      <c r="F361" s="8"/>
    </row>
    <row r="362" spans="1:6" x14ac:dyDescent="0.25">
      <c r="B362" s="8"/>
      <c r="C362" s="7" t="s">
        <v>22</v>
      </c>
      <c r="D362" s="7"/>
      <c r="E362" s="272" t="s">
        <v>428</v>
      </c>
      <c r="F362" s="8"/>
    </row>
    <row r="363" spans="1:6" x14ac:dyDescent="0.25">
      <c r="B363" s="8"/>
      <c r="C363" s="7" t="s">
        <v>21</v>
      </c>
      <c r="D363" s="7"/>
      <c r="E363" s="3" t="s">
        <v>429</v>
      </c>
      <c r="F363" s="8"/>
    </row>
    <row r="364" spans="1:6" x14ac:dyDescent="0.25">
      <c r="B364" s="8"/>
      <c r="C364" s="7" t="s">
        <v>20</v>
      </c>
      <c r="D364" s="7"/>
      <c r="E364" s="13" t="s">
        <v>430</v>
      </c>
      <c r="F364" s="8"/>
    </row>
    <row r="365" spans="1:6" x14ac:dyDescent="0.25">
      <c r="B365" s="8"/>
      <c r="C365" s="8"/>
      <c r="D365" s="8"/>
      <c r="E365" s="8"/>
      <c r="F365" s="8"/>
    </row>
    <row r="366" spans="1:6" x14ac:dyDescent="0.25">
      <c r="B366" s="8"/>
      <c r="C366" s="8"/>
      <c r="D366" s="8"/>
      <c r="E366" s="8"/>
      <c r="F366" s="8"/>
    </row>
    <row r="367" spans="1:6" x14ac:dyDescent="0.25">
      <c r="A367" s="8"/>
      <c r="B367" s="8"/>
      <c r="C367" s="8"/>
      <c r="D367" s="123"/>
    </row>
    <row r="370" spans="1:7" x14ac:dyDescent="0.25">
      <c r="A370" s="31"/>
      <c r="B370" s="31"/>
      <c r="C370" s="27"/>
      <c r="D370" s="27"/>
      <c r="E370" s="27"/>
      <c r="F370" s="27"/>
      <c r="G370" s="27"/>
    </row>
    <row r="371" spans="1:7" x14ac:dyDescent="0.25">
      <c r="A371" s="31"/>
      <c r="B371" s="31"/>
      <c r="C371" s="27"/>
      <c r="D371" s="27"/>
      <c r="E371" s="27"/>
      <c r="F371" s="27"/>
      <c r="G371" s="27"/>
    </row>
    <row r="372" spans="1:7" x14ac:dyDescent="0.25">
      <c r="B372" s="4"/>
      <c r="C372" s="2"/>
      <c r="E372" s="45"/>
      <c r="F372" s="45"/>
    </row>
    <row r="373" spans="1:7" x14ac:dyDescent="0.25">
      <c r="A373" s="2"/>
      <c r="B373" s="4"/>
      <c r="C373" s="2"/>
      <c r="E373" s="45"/>
      <c r="F373" s="45"/>
    </row>
    <row r="374" spans="1:7" x14ac:dyDescent="0.25">
      <c r="A374" s="2"/>
      <c r="B374" s="4"/>
      <c r="C374" s="2"/>
      <c r="E374" s="45"/>
      <c r="F374" s="45"/>
    </row>
    <row r="375" spans="1:7" x14ac:dyDescent="0.25">
      <c r="A375" s="2"/>
      <c r="B375" s="4"/>
      <c r="C375" s="2"/>
      <c r="E375" s="45"/>
      <c r="F375" s="45"/>
    </row>
    <row r="376" spans="1:7" x14ac:dyDescent="0.25">
      <c r="A376" s="2"/>
      <c r="B376" s="4"/>
      <c r="C376" s="2"/>
      <c r="E376" s="45"/>
      <c r="F376" s="45"/>
    </row>
    <row r="377" spans="1:7" s="5" customFormat="1" ht="18" x14ac:dyDescent="0.25">
      <c r="A377" s="134" t="s">
        <v>17</v>
      </c>
      <c r="B377" s="134"/>
      <c r="C377" s="134"/>
      <c r="D377" s="134"/>
      <c r="E377" s="134"/>
      <c r="F377" s="134"/>
      <c r="G377" s="134"/>
    </row>
    <row r="378" spans="1:7" s="5" customFormat="1" ht="19.5" customHeight="1" x14ac:dyDescent="0.25">
      <c r="A378" s="134" t="s">
        <v>2</v>
      </c>
      <c r="B378" s="134"/>
      <c r="C378" s="134"/>
      <c r="D378" s="134"/>
      <c r="E378" s="134"/>
      <c r="F378" s="134"/>
      <c r="G378" s="134"/>
    </row>
    <row r="379" spans="1:7" s="46" customFormat="1" ht="19.5" customHeight="1" x14ac:dyDescent="0.3">
      <c r="A379" s="135" t="s">
        <v>115</v>
      </c>
      <c r="B379" s="135"/>
      <c r="C379" s="135"/>
      <c r="D379" s="135"/>
      <c r="E379" s="135"/>
      <c r="F379" s="135"/>
      <c r="G379" s="135"/>
    </row>
    <row r="380" spans="1:7" s="46" customFormat="1" ht="19.5" customHeight="1" x14ac:dyDescent="0.3">
      <c r="A380" s="135" t="s">
        <v>160</v>
      </c>
      <c r="B380" s="135"/>
      <c r="C380" s="135"/>
      <c r="D380" s="135"/>
      <c r="E380" s="135"/>
      <c r="F380" s="135"/>
      <c r="G380" s="135"/>
    </row>
    <row r="381" spans="1:7" s="46" customFormat="1" ht="14.25" customHeight="1" x14ac:dyDescent="0.3">
      <c r="A381" s="135" t="s">
        <v>380</v>
      </c>
      <c r="B381" s="135"/>
      <c r="C381" s="135"/>
      <c r="D381" s="135"/>
      <c r="E381" s="135"/>
      <c r="F381" s="135"/>
      <c r="G381" s="135"/>
    </row>
    <row r="382" spans="1:7" s="46" customFormat="1" ht="13.5" customHeight="1" x14ac:dyDescent="0.3">
      <c r="A382" s="135" t="s">
        <v>103</v>
      </c>
      <c r="B382" s="135"/>
      <c r="C382" s="135"/>
      <c r="D382" s="135"/>
      <c r="E382" s="135"/>
      <c r="F382" s="135"/>
      <c r="G382" s="135"/>
    </row>
    <row r="383" spans="1:7" s="46" customFormat="1" ht="13.5" customHeight="1" thickBot="1" x14ac:dyDescent="0.35">
      <c r="A383"/>
      <c r="B383" s="71"/>
      <c r="C383" s="71"/>
      <c r="D383" s="71"/>
      <c r="E383" s="71"/>
      <c r="F383" s="71"/>
      <c r="G383" s="71"/>
    </row>
    <row r="384" spans="1:7" s="209" customFormat="1" ht="15.75" thickBot="1" x14ac:dyDescent="0.3">
      <c r="A384"/>
      <c r="B384" s="140" t="s">
        <v>104</v>
      </c>
      <c r="C384" s="141"/>
      <c r="D384" s="141"/>
      <c r="E384" s="141"/>
      <c r="F384" s="141"/>
      <c r="G384" s="208"/>
    </row>
    <row r="385" spans="1:11" s="209" customFormat="1" ht="15.75" thickBot="1" x14ac:dyDescent="0.3">
      <c r="A385"/>
      <c r="B385" s="142"/>
      <c r="C385" s="143"/>
      <c r="D385" s="47"/>
      <c r="E385" s="144" t="s">
        <v>105</v>
      </c>
      <c r="F385" s="210"/>
      <c r="G385" s="211">
        <v>119038.59</v>
      </c>
    </row>
    <row r="386" spans="1:11" s="209" customFormat="1" ht="15.75" thickBot="1" x14ac:dyDescent="0.3">
      <c r="A386"/>
      <c r="B386" s="212" t="s">
        <v>106</v>
      </c>
      <c r="C386" s="125" t="s">
        <v>107</v>
      </c>
      <c r="D386" s="213" t="s">
        <v>108</v>
      </c>
      <c r="E386" s="125" t="s">
        <v>109</v>
      </c>
      <c r="F386" s="214" t="s">
        <v>110</v>
      </c>
      <c r="G386" s="215" t="s">
        <v>111</v>
      </c>
    </row>
    <row r="387" spans="1:11" s="209" customFormat="1" ht="15.75" thickBot="1" x14ac:dyDescent="0.3">
      <c r="A387"/>
      <c r="B387" s="216">
        <v>45352</v>
      </c>
      <c r="C387" s="217" t="s">
        <v>112</v>
      </c>
      <c r="D387" s="218" t="s">
        <v>246</v>
      </c>
      <c r="E387" s="219"/>
      <c r="F387" s="220">
        <v>9.4499999999999993</v>
      </c>
      <c r="G387" s="221">
        <f>G385+E387-F387</f>
        <v>119029.14</v>
      </c>
      <c r="I387" s="222"/>
    </row>
    <row r="388" spans="1:11" s="209" customFormat="1" ht="15.75" thickBot="1" x14ac:dyDescent="0.3">
      <c r="A388"/>
      <c r="B388" s="223">
        <v>45354</v>
      </c>
      <c r="C388" s="224" t="s">
        <v>112</v>
      </c>
      <c r="D388" s="225" t="s">
        <v>381</v>
      </c>
      <c r="E388" s="226"/>
      <c r="F388" s="227">
        <v>74032.5</v>
      </c>
      <c r="G388" s="227">
        <f t="shared" ref="G388:G407" si="3">G387+E388-F388</f>
        <v>44996.639999999999</v>
      </c>
      <c r="I388" s="222"/>
    </row>
    <row r="389" spans="1:11" s="209" customFormat="1" ht="15.75" thickBot="1" x14ac:dyDescent="0.3">
      <c r="A389"/>
      <c r="B389" s="228">
        <v>45354</v>
      </c>
      <c r="C389" s="229" t="s">
        <v>112</v>
      </c>
      <c r="D389" s="230" t="s">
        <v>382</v>
      </c>
      <c r="E389" s="231"/>
      <c r="F389" s="231">
        <v>111.05</v>
      </c>
      <c r="G389" s="231">
        <f t="shared" si="3"/>
        <v>44885.59</v>
      </c>
    </row>
    <row r="390" spans="1:11" s="209" customFormat="1" ht="15.75" thickBot="1" x14ac:dyDescent="0.3">
      <c r="A390"/>
      <c r="B390" s="228">
        <v>45358</v>
      </c>
      <c r="C390" s="217" t="s">
        <v>112</v>
      </c>
      <c r="D390" s="232" t="s">
        <v>383</v>
      </c>
      <c r="E390" s="231"/>
      <c r="F390" s="231">
        <v>13860</v>
      </c>
      <c r="G390" s="231">
        <f t="shared" si="3"/>
        <v>31025.589999999997</v>
      </c>
    </row>
    <row r="391" spans="1:11" s="209" customFormat="1" ht="15.75" thickBot="1" x14ac:dyDescent="0.3">
      <c r="A391"/>
      <c r="B391" s="228">
        <v>45358</v>
      </c>
      <c r="C391" s="217" t="s">
        <v>112</v>
      </c>
      <c r="D391" s="232" t="s">
        <v>384</v>
      </c>
      <c r="E391" s="231"/>
      <c r="F391" s="231">
        <v>20.79</v>
      </c>
      <c r="G391" s="231">
        <f t="shared" si="3"/>
        <v>31004.799999999996</v>
      </c>
    </row>
    <row r="392" spans="1:11" s="209" customFormat="1" ht="15.75" thickBot="1" x14ac:dyDescent="0.3">
      <c r="A392"/>
      <c r="B392" s="228">
        <v>44992</v>
      </c>
      <c r="C392" s="217" t="s">
        <v>244</v>
      </c>
      <c r="D392" s="232" t="s">
        <v>245</v>
      </c>
      <c r="E392" s="231">
        <v>626660.4</v>
      </c>
      <c r="F392" s="231"/>
      <c r="G392" s="231">
        <f t="shared" si="3"/>
        <v>657665.20000000007</v>
      </c>
    </row>
    <row r="393" spans="1:11" s="209" customFormat="1" ht="15.75" thickBot="1" x14ac:dyDescent="0.3">
      <c r="A393"/>
      <c r="B393" s="228">
        <v>45359</v>
      </c>
      <c r="C393" s="217" t="s">
        <v>112</v>
      </c>
      <c r="D393" s="232" t="s">
        <v>385</v>
      </c>
      <c r="E393" s="231"/>
      <c r="F393" s="231">
        <v>172200</v>
      </c>
      <c r="G393" s="231">
        <f t="shared" si="3"/>
        <v>485465.20000000007</v>
      </c>
      <c r="K393" s="209" t="s">
        <v>386</v>
      </c>
    </row>
    <row r="394" spans="1:11" s="209" customFormat="1" ht="15.75" thickBot="1" x14ac:dyDescent="0.3">
      <c r="A394"/>
      <c r="B394" s="228">
        <v>45359</v>
      </c>
      <c r="C394" s="217" t="s">
        <v>112</v>
      </c>
      <c r="D394" s="232" t="s">
        <v>387</v>
      </c>
      <c r="E394" s="231"/>
      <c r="F394" s="231">
        <v>258.3</v>
      </c>
      <c r="G394" s="231">
        <f t="shared" si="3"/>
        <v>485206.90000000008</v>
      </c>
    </row>
    <row r="395" spans="1:11" s="209" customFormat="1" ht="15.75" thickBot="1" x14ac:dyDescent="0.3">
      <c r="A395"/>
      <c r="B395" s="228">
        <v>45362</v>
      </c>
      <c r="C395" s="217" t="s">
        <v>112</v>
      </c>
      <c r="D395" s="232" t="s">
        <v>388</v>
      </c>
      <c r="E395" s="231"/>
      <c r="F395" s="231">
        <v>44877.5</v>
      </c>
      <c r="G395" s="231">
        <f t="shared" si="3"/>
        <v>440329.40000000008</v>
      </c>
    </row>
    <row r="396" spans="1:11" s="209" customFormat="1" ht="15.75" thickBot="1" x14ac:dyDescent="0.3">
      <c r="A396"/>
      <c r="B396" s="228">
        <v>45362</v>
      </c>
      <c r="C396" s="217" t="s">
        <v>112</v>
      </c>
      <c r="D396" s="232" t="s">
        <v>389</v>
      </c>
      <c r="E396" s="231"/>
      <c r="F396" s="231">
        <v>67.319999999999993</v>
      </c>
      <c r="G396" s="231">
        <f t="shared" si="3"/>
        <v>440262.08000000007</v>
      </c>
    </row>
    <row r="397" spans="1:11" s="209" customFormat="1" ht="15.75" thickBot="1" x14ac:dyDescent="0.3">
      <c r="A397"/>
      <c r="B397" s="228">
        <v>45364</v>
      </c>
      <c r="C397" s="217" t="s">
        <v>112</v>
      </c>
      <c r="D397" s="232" t="s">
        <v>390</v>
      </c>
      <c r="E397" s="231"/>
      <c r="F397" s="231">
        <v>9765</v>
      </c>
      <c r="G397" s="231">
        <f t="shared" si="3"/>
        <v>430497.08000000007</v>
      </c>
    </row>
    <row r="398" spans="1:11" s="209" customFormat="1" ht="15.75" thickBot="1" x14ac:dyDescent="0.3">
      <c r="A398"/>
      <c r="B398" s="228">
        <v>45364</v>
      </c>
      <c r="C398" s="217" t="s">
        <v>112</v>
      </c>
      <c r="D398" s="232" t="s">
        <v>391</v>
      </c>
      <c r="E398" s="231"/>
      <c r="F398" s="231">
        <v>14.65</v>
      </c>
      <c r="G398" s="231">
        <f t="shared" si="3"/>
        <v>430482.43000000005</v>
      </c>
    </row>
    <row r="399" spans="1:11" s="209" customFormat="1" ht="15.75" thickBot="1" x14ac:dyDescent="0.3">
      <c r="A399"/>
      <c r="B399" s="228">
        <v>45369</v>
      </c>
      <c r="C399" s="217" t="s">
        <v>112</v>
      </c>
      <c r="D399" s="232" t="s">
        <v>392</v>
      </c>
      <c r="E399" s="231"/>
      <c r="F399" s="231">
        <v>82065</v>
      </c>
      <c r="G399" s="231">
        <f t="shared" si="3"/>
        <v>348417.43000000005</v>
      </c>
    </row>
    <row r="400" spans="1:11" s="209" customFormat="1" ht="15.75" thickBot="1" x14ac:dyDescent="0.3">
      <c r="A400"/>
      <c r="B400" s="228">
        <v>45369</v>
      </c>
      <c r="C400" s="217" t="s">
        <v>112</v>
      </c>
      <c r="D400" s="232" t="s">
        <v>393</v>
      </c>
      <c r="E400" s="231"/>
      <c r="F400" s="231">
        <v>123.1</v>
      </c>
      <c r="G400" s="231">
        <f t="shared" si="3"/>
        <v>348294.33000000007</v>
      </c>
    </row>
    <row r="401" spans="1:7" s="209" customFormat="1" ht="15.75" thickBot="1" x14ac:dyDescent="0.3">
      <c r="A401"/>
      <c r="B401" s="228">
        <v>45370</v>
      </c>
      <c r="C401" s="217" t="s">
        <v>112</v>
      </c>
      <c r="D401" s="232" t="s">
        <v>394</v>
      </c>
      <c r="E401" s="231"/>
      <c r="F401" s="231">
        <v>14150</v>
      </c>
      <c r="G401" s="231">
        <f t="shared" si="3"/>
        <v>334144.33000000007</v>
      </c>
    </row>
    <row r="402" spans="1:7" s="209" customFormat="1" ht="15.75" thickBot="1" x14ac:dyDescent="0.3">
      <c r="A402"/>
      <c r="B402" s="228">
        <v>45370</v>
      </c>
      <c r="C402" s="217" t="s">
        <v>112</v>
      </c>
      <c r="D402" s="232" t="s">
        <v>395</v>
      </c>
      <c r="E402" s="231"/>
      <c r="F402" s="231">
        <v>21.22</v>
      </c>
      <c r="G402" s="231">
        <f t="shared" si="3"/>
        <v>334123.1100000001</v>
      </c>
    </row>
    <row r="403" spans="1:7" s="209" customFormat="1" ht="15.75" thickBot="1" x14ac:dyDescent="0.3">
      <c r="A403"/>
      <c r="B403" s="228">
        <v>45372</v>
      </c>
      <c r="C403" s="217" t="s">
        <v>112</v>
      </c>
      <c r="D403" s="232" t="s">
        <v>396</v>
      </c>
      <c r="E403" s="231"/>
      <c r="F403" s="231">
        <v>13200</v>
      </c>
      <c r="G403" s="231">
        <f t="shared" si="3"/>
        <v>320923.1100000001</v>
      </c>
    </row>
    <row r="404" spans="1:7" s="209" customFormat="1" ht="15.75" thickBot="1" x14ac:dyDescent="0.3">
      <c r="A404"/>
      <c r="B404" s="228">
        <v>45372</v>
      </c>
      <c r="C404" s="217" t="s">
        <v>112</v>
      </c>
      <c r="D404" s="232" t="s">
        <v>397</v>
      </c>
      <c r="E404" s="231"/>
      <c r="F404" s="231">
        <v>19.8</v>
      </c>
      <c r="G404" s="231">
        <f t="shared" si="3"/>
        <v>320903.31000000011</v>
      </c>
    </row>
    <row r="405" spans="1:7" s="209" customFormat="1" ht="15.75" thickBot="1" x14ac:dyDescent="0.3">
      <c r="A405"/>
      <c r="B405" s="228">
        <v>45376</v>
      </c>
      <c r="C405" s="217" t="s">
        <v>112</v>
      </c>
      <c r="D405" s="232" t="s">
        <v>398</v>
      </c>
      <c r="E405" s="231"/>
      <c r="F405" s="231">
        <v>13550</v>
      </c>
      <c r="G405" s="231">
        <f t="shared" si="3"/>
        <v>307353.31000000011</v>
      </c>
    </row>
    <row r="406" spans="1:7" s="209" customFormat="1" ht="15.75" thickBot="1" x14ac:dyDescent="0.3">
      <c r="A406"/>
      <c r="B406" s="228">
        <v>45376</v>
      </c>
      <c r="C406" s="217" t="s">
        <v>112</v>
      </c>
      <c r="D406" s="232" t="s">
        <v>399</v>
      </c>
      <c r="E406" s="231"/>
      <c r="F406" s="231">
        <v>20.329999999999998</v>
      </c>
      <c r="G406" s="231">
        <f t="shared" si="3"/>
        <v>307332.9800000001</v>
      </c>
    </row>
    <row r="407" spans="1:7" s="209" customFormat="1" ht="15.75" thickBot="1" x14ac:dyDescent="0.3">
      <c r="A407"/>
      <c r="B407" s="228">
        <v>45379</v>
      </c>
      <c r="C407" s="217" t="s">
        <v>112</v>
      </c>
      <c r="D407" s="232" t="s">
        <v>400</v>
      </c>
      <c r="E407" s="231"/>
      <c r="F407" s="231">
        <v>175</v>
      </c>
      <c r="G407" s="231">
        <f t="shared" si="3"/>
        <v>307157.9800000001</v>
      </c>
    </row>
    <row r="408" spans="1:7" s="209" customFormat="1" ht="15.75" thickBot="1" x14ac:dyDescent="0.3">
      <c r="A408"/>
      <c r="B408" s="233" t="s">
        <v>176</v>
      </c>
      <c r="C408" s="234"/>
      <c r="D408" s="235"/>
      <c r="E408" s="236">
        <f>SUM(E388:E407)</f>
        <v>626660.4</v>
      </c>
      <c r="F408" s="237">
        <f>SUM(F388:F407)</f>
        <v>438531.56</v>
      </c>
      <c r="G408" s="238">
        <f>G407</f>
        <v>307157.9800000001</v>
      </c>
    </row>
    <row r="409" spans="1:7" x14ac:dyDescent="0.25">
      <c r="A409" s="2"/>
      <c r="B409" s="4"/>
      <c r="C409" s="126"/>
      <c r="D409" s="127"/>
      <c r="E409" s="45"/>
      <c r="F409" s="45"/>
      <c r="G409" s="38"/>
    </row>
    <row r="410" spans="1:7" x14ac:dyDescent="0.25">
      <c r="B410" s="4"/>
      <c r="C410" s="2"/>
      <c r="E410" s="69"/>
      <c r="F410" s="70"/>
    </row>
    <row r="411" spans="1:7" x14ac:dyDescent="0.25">
      <c r="B411" s="4"/>
      <c r="C411" s="2"/>
      <c r="E411" s="69"/>
      <c r="F411" s="70"/>
    </row>
    <row r="412" spans="1:7" ht="15.75" thickBot="1" x14ac:dyDescent="0.3">
      <c r="B412" s="4"/>
      <c r="C412" s="2"/>
      <c r="E412" s="69"/>
      <c r="F412" s="70"/>
    </row>
    <row r="413" spans="1:7" ht="15.75" thickBot="1" x14ac:dyDescent="0.3">
      <c r="B413" s="156" t="s">
        <v>113</v>
      </c>
      <c r="C413" s="156"/>
      <c r="E413" s="157" t="s">
        <v>99</v>
      </c>
      <c r="F413" s="157"/>
    </row>
    <row r="414" spans="1:7" x14ac:dyDescent="0.25">
      <c r="B414" s="158" t="s">
        <v>21</v>
      </c>
      <c r="C414" s="158"/>
      <c r="E414" s="159" t="s">
        <v>100</v>
      </c>
      <c r="F414" s="159"/>
    </row>
    <row r="415" spans="1:7" x14ac:dyDescent="0.25">
      <c r="B415" s="160" t="s">
        <v>114</v>
      </c>
      <c r="C415" s="160"/>
      <c r="E415" s="161" t="s">
        <v>101</v>
      </c>
      <c r="F415" s="161"/>
    </row>
    <row r="416" spans="1:7" x14ac:dyDescent="0.25">
      <c r="B416" s="37"/>
      <c r="C416" s="37"/>
      <c r="E416" s="7"/>
      <c r="F416" s="7"/>
    </row>
    <row r="417" spans="1:7" x14ac:dyDescent="0.25">
      <c r="B417" s="37"/>
      <c r="C417" s="37"/>
      <c r="E417" s="7"/>
      <c r="F417" s="7"/>
    </row>
    <row r="418" spans="1:7" x14ac:dyDescent="0.25">
      <c r="B418" s="37"/>
      <c r="C418" s="37"/>
      <c r="E418" s="7"/>
      <c r="F418" s="7"/>
    </row>
    <row r="419" spans="1:7" x14ac:dyDescent="0.25">
      <c r="A419" s="2"/>
      <c r="B419" s="4"/>
      <c r="C419" s="2"/>
      <c r="E419" s="45"/>
      <c r="F419" s="45"/>
    </row>
    <row r="420" spans="1:7" x14ac:dyDescent="0.25">
      <c r="A420" s="2"/>
      <c r="B420" s="4"/>
      <c r="C420" s="2"/>
      <c r="E420" s="45"/>
      <c r="F420" s="45"/>
    </row>
    <row r="421" spans="1:7" ht="15.75" x14ac:dyDescent="0.25">
      <c r="A421" s="31"/>
      <c r="B421" s="42"/>
      <c r="C421" s="42"/>
      <c r="D421" s="42"/>
      <c r="E421" s="42"/>
      <c r="F421" s="42"/>
      <c r="G421" s="42"/>
    </row>
    <row r="423" spans="1:7" x14ac:dyDescent="0.25">
      <c r="A423" s="8"/>
      <c r="B423" s="7"/>
      <c r="C423" s="3"/>
      <c r="D423" s="8"/>
    </row>
    <row r="424" spans="1:7" x14ac:dyDescent="0.25">
      <c r="A424" s="8"/>
      <c r="B424" s="7"/>
      <c r="C424" s="13"/>
      <c r="D424" s="8"/>
    </row>
    <row r="425" spans="1:7" x14ac:dyDescent="0.25">
      <c r="A425" s="8"/>
      <c r="B425" s="28"/>
      <c r="D425" s="8"/>
    </row>
    <row r="426" spans="1:7" x14ac:dyDescent="0.25">
      <c r="A426" s="8"/>
      <c r="B426" s="14"/>
      <c r="D426" s="8"/>
    </row>
    <row r="427" spans="1:7" x14ac:dyDescent="0.25">
      <c r="B427" s="15"/>
    </row>
    <row r="428" spans="1:7" x14ac:dyDescent="0.25">
      <c r="B428" s="15"/>
    </row>
    <row r="429" spans="1:7" x14ac:dyDescent="0.25">
      <c r="B429" s="29" t="s">
        <v>143</v>
      </c>
    </row>
    <row r="430" spans="1:7" x14ac:dyDescent="0.25">
      <c r="B430" s="29" t="s">
        <v>144</v>
      </c>
    </row>
    <row r="431" spans="1:7" x14ac:dyDescent="0.25">
      <c r="B431" s="23" t="s">
        <v>402</v>
      </c>
    </row>
    <row r="432" spans="1:7" x14ac:dyDescent="0.25">
      <c r="B432" s="16" t="s">
        <v>142</v>
      </c>
    </row>
    <row r="433" spans="2:5" x14ac:dyDescent="0.25">
      <c r="B433" s="16"/>
    </row>
    <row r="434" spans="2:5" ht="15.75" thickBot="1" x14ac:dyDescent="0.3">
      <c r="B434" s="16"/>
      <c r="E434" s="16"/>
    </row>
    <row r="435" spans="2:5" x14ac:dyDescent="0.25">
      <c r="B435" s="148" t="s">
        <v>124</v>
      </c>
      <c r="C435" s="148" t="s">
        <v>125</v>
      </c>
      <c r="E435" s="16"/>
    </row>
    <row r="436" spans="2:5" x14ac:dyDescent="0.25">
      <c r="B436" s="149"/>
      <c r="C436" s="149"/>
      <c r="E436" s="16"/>
    </row>
    <row r="437" spans="2:5" ht="15.75" thickBot="1" x14ac:dyDescent="0.3">
      <c r="B437" s="150"/>
      <c r="C437" s="150"/>
      <c r="E437" s="16"/>
    </row>
    <row r="438" spans="2:5" x14ac:dyDescent="0.25">
      <c r="B438" s="17"/>
      <c r="C438" s="151">
        <v>15322938.65</v>
      </c>
      <c r="E438" s="16"/>
    </row>
    <row r="439" spans="2:5" ht="15.75" thickBot="1" x14ac:dyDescent="0.3">
      <c r="B439" s="18" t="s">
        <v>126</v>
      </c>
      <c r="C439" s="152"/>
      <c r="E439" s="16"/>
    </row>
    <row r="440" spans="2:5" x14ac:dyDescent="0.25">
      <c r="B440" s="19"/>
      <c r="C440" s="153">
        <v>959168.16</v>
      </c>
      <c r="E440" s="16"/>
    </row>
    <row r="441" spans="2:5" ht="22.5" x14ac:dyDescent="0.25">
      <c r="B441" s="19" t="s">
        <v>414</v>
      </c>
      <c r="C441" s="154"/>
      <c r="E441" s="16"/>
    </row>
    <row r="442" spans="2:5" x14ac:dyDescent="0.25">
      <c r="B442" s="20"/>
      <c r="C442" s="154"/>
      <c r="E442" s="16"/>
    </row>
    <row r="443" spans="2:5" ht="15.75" thickBot="1" x14ac:dyDescent="0.3">
      <c r="B443" s="21"/>
      <c r="C443" s="155"/>
      <c r="E443" s="16"/>
    </row>
    <row r="444" spans="2:5" x14ac:dyDescent="0.25">
      <c r="B444" s="22" t="s">
        <v>127</v>
      </c>
      <c r="C444" s="146">
        <f>C438-C440</f>
        <v>14363770.49</v>
      </c>
      <c r="E444" s="16"/>
    </row>
    <row r="445" spans="2:5" ht="15.75" thickBot="1" x14ac:dyDescent="0.3">
      <c r="B445" s="18" t="s">
        <v>128</v>
      </c>
      <c r="C445" s="147"/>
      <c r="E445" s="16"/>
    </row>
    <row r="446" spans="2:5" x14ac:dyDescent="0.25">
      <c r="B446" s="16"/>
      <c r="E446" s="16"/>
    </row>
    <row r="447" spans="2:5" x14ac:dyDescent="0.25">
      <c r="B447" s="16"/>
      <c r="E447" s="16"/>
    </row>
    <row r="448" spans="2:5" x14ac:dyDescent="0.25">
      <c r="B448" s="16"/>
      <c r="E448" s="16"/>
    </row>
    <row r="449" spans="2:2" x14ac:dyDescent="0.25">
      <c r="B449" s="23"/>
    </row>
    <row r="450" spans="2:2" x14ac:dyDescent="0.25">
      <c r="B450" s="23"/>
    </row>
    <row r="451" spans="2:2" x14ac:dyDescent="0.25">
      <c r="B451" s="24"/>
    </row>
    <row r="452" spans="2:2" x14ac:dyDescent="0.25">
      <c r="B452" s="24" t="s">
        <v>129</v>
      </c>
    </row>
    <row r="453" spans="2:2" x14ac:dyDescent="0.25">
      <c r="B453" s="25" t="s">
        <v>130</v>
      </c>
    </row>
  </sheetData>
  <mergeCells count="78">
    <mergeCell ref="B267:G267"/>
    <mergeCell ref="B268:C268"/>
    <mergeCell ref="E268:F268"/>
    <mergeCell ref="A100:C100"/>
    <mergeCell ref="D100:G100"/>
    <mergeCell ref="A101:C101"/>
    <mergeCell ref="D101:G101"/>
    <mergeCell ref="A102:C102"/>
    <mergeCell ref="A143:B143"/>
    <mergeCell ref="E295:F295"/>
    <mergeCell ref="B296:C296"/>
    <mergeCell ref="E296:F296"/>
    <mergeCell ref="B297:C297"/>
    <mergeCell ref="E297:F297"/>
    <mergeCell ref="A147:I147"/>
    <mergeCell ref="A148:I148"/>
    <mergeCell ref="A149:I149"/>
    <mergeCell ref="C160:D160"/>
    <mergeCell ref="A161:D161"/>
    <mergeCell ref="A162:D162"/>
    <mergeCell ref="A163:D163"/>
    <mergeCell ref="A164:D164"/>
    <mergeCell ref="A165:D165"/>
    <mergeCell ref="A381:G381"/>
    <mergeCell ref="A382:G382"/>
    <mergeCell ref="B384:G384"/>
    <mergeCell ref="B385:C385"/>
    <mergeCell ref="E385:F385"/>
    <mergeCell ref="B408:D408"/>
    <mergeCell ref="B113:G113"/>
    <mergeCell ref="B114:G114"/>
    <mergeCell ref="B115:G115"/>
    <mergeCell ref="B116:G116"/>
    <mergeCell ref="B117:G117"/>
    <mergeCell ref="B413:C413"/>
    <mergeCell ref="E413:F413"/>
    <mergeCell ref="B414:C414"/>
    <mergeCell ref="E414:F414"/>
    <mergeCell ref="B415:C415"/>
    <mergeCell ref="E415:F415"/>
    <mergeCell ref="C444:C445"/>
    <mergeCell ref="B435:B437"/>
    <mergeCell ref="C435:C437"/>
    <mergeCell ref="C438:C439"/>
    <mergeCell ref="C440:C443"/>
    <mergeCell ref="A75:I75"/>
    <mergeCell ref="A76:I76"/>
    <mergeCell ref="A77:I77"/>
    <mergeCell ref="A78:I78"/>
    <mergeCell ref="A79:I79"/>
    <mergeCell ref="A62:C62"/>
    <mergeCell ref="D62:G62"/>
    <mergeCell ref="A63:C63"/>
    <mergeCell ref="D63:G63"/>
    <mergeCell ref="A64:C64"/>
    <mergeCell ref="A5:H5"/>
    <mergeCell ref="A6:H6"/>
    <mergeCell ref="A7:H7"/>
    <mergeCell ref="A8:H8"/>
    <mergeCell ref="A9:H9"/>
    <mergeCell ref="A378:G378"/>
    <mergeCell ref="A379:G379"/>
    <mergeCell ref="A380:G380"/>
    <mergeCell ref="B295:C295"/>
    <mergeCell ref="A261:G261"/>
    <mergeCell ref="A262:G262"/>
    <mergeCell ref="A263:G263"/>
    <mergeCell ref="A264:G264"/>
    <mergeCell ref="A265:G265"/>
    <mergeCell ref="A266:G266"/>
    <mergeCell ref="B291:D291"/>
    <mergeCell ref="A141:B141"/>
    <mergeCell ref="D141:G141"/>
    <mergeCell ref="A142:B142"/>
    <mergeCell ref="D142:G142"/>
    <mergeCell ref="A377:G377"/>
    <mergeCell ref="A166:D166"/>
    <mergeCell ref="C309:D309"/>
  </mergeCells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2023-02-07T14:31:21Z</cp:lastPrinted>
  <dcterms:created xsi:type="dcterms:W3CDTF">2022-05-03T15:08:27Z</dcterms:created>
  <dcterms:modified xsi:type="dcterms:W3CDTF">2024-04-03T20:14:06Z</dcterms:modified>
</cp:coreProperties>
</file>