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229be0a41afb420/Escritorio/LIBRE ACCESO/Octubre 2022/"/>
    </mc:Choice>
  </mc:AlternateContent>
  <xr:revisionPtr revIDLastSave="78" documentId="8_{9E0ADA03-C1A3-4CE4-A923-F7EC71DFA59F}" xr6:coauthVersionLast="47" xr6:coauthVersionMax="47" xr10:uidLastSave="{999708AB-4AE0-4AE0-8AFB-51CF8F17CBD4}"/>
  <bookViews>
    <workbookView xWindow="20370" yWindow="-120" windowWidth="29040" windowHeight="15840" xr2:uid="{045271DA-D62B-4B67-A031-49D4E787176C}"/>
  </bookViews>
  <sheets>
    <sheet name="Hoja1" sheetId="1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83" i="16" l="1"/>
  <c r="E481" i="16"/>
  <c r="E479" i="16"/>
  <c r="E477" i="16"/>
  <c r="E475" i="16"/>
  <c r="E473" i="16"/>
  <c r="E471" i="16"/>
  <c r="E469" i="16"/>
  <c r="E467" i="16"/>
  <c r="E465" i="16"/>
  <c r="E463" i="16"/>
  <c r="E461" i="16"/>
  <c r="E459" i="16"/>
  <c r="E457" i="16"/>
  <c r="E455" i="16"/>
  <c r="E452" i="16"/>
  <c r="E450" i="16"/>
  <c r="E448" i="16"/>
  <c r="E446" i="16"/>
  <c r="E444" i="16"/>
  <c r="E442" i="16"/>
  <c r="E440" i="16"/>
  <c r="E438" i="16"/>
  <c r="E483" i="16" s="1"/>
  <c r="F437" i="16"/>
  <c r="F438" i="16" s="1"/>
  <c r="F439" i="16" s="1"/>
  <c r="F440" i="16" s="1"/>
  <c r="F441" i="16" s="1"/>
  <c r="F442" i="16" s="1"/>
  <c r="F443" i="16" s="1"/>
  <c r="F444" i="16" s="1"/>
  <c r="F445" i="16" s="1"/>
  <c r="F446" i="16" s="1"/>
  <c r="F447" i="16" s="1"/>
  <c r="F448" i="16" s="1"/>
  <c r="F449" i="16" s="1"/>
  <c r="F450" i="16" s="1"/>
  <c r="F451" i="16" s="1"/>
  <c r="F452" i="16" s="1"/>
  <c r="F453" i="16" s="1"/>
  <c r="F454" i="16" s="1"/>
  <c r="F455" i="16" s="1"/>
  <c r="F456" i="16" s="1"/>
  <c r="F457" i="16" s="1"/>
  <c r="F458" i="16" s="1"/>
  <c r="F459" i="16" s="1"/>
  <c r="F460" i="16" s="1"/>
  <c r="F461" i="16" s="1"/>
  <c r="F462" i="16" s="1"/>
  <c r="F463" i="16" s="1"/>
  <c r="F464" i="16" s="1"/>
  <c r="F465" i="16" s="1"/>
  <c r="F466" i="16" s="1"/>
  <c r="F467" i="16" s="1"/>
  <c r="F468" i="16" s="1"/>
  <c r="F469" i="16" s="1"/>
  <c r="F470" i="16" s="1"/>
  <c r="F471" i="16" s="1"/>
  <c r="F472" i="16" s="1"/>
  <c r="F473" i="16" s="1"/>
  <c r="F474" i="16" s="1"/>
  <c r="F475" i="16" s="1"/>
  <c r="F476" i="16" s="1"/>
  <c r="F477" i="16" s="1"/>
  <c r="F478" i="16" s="1"/>
  <c r="F479" i="16" s="1"/>
  <c r="F480" i="16" s="1"/>
  <c r="F481" i="16" s="1"/>
  <c r="F482" i="16" s="1"/>
  <c r="F483" i="16" l="1"/>
  <c r="E408" i="16"/>
  <c r="F371" i="16"/>
  <c r="D327" i="16" l="1"/>
  <c r="E325" i="16"/>
  <c r="E323" i="16"/>
  <c r="E321" i="16"/>
  <c r="E319" i="16"/>
  <c r="E317" i="16"/>
  <c r="E315" i="16"/>
  <c r="E313" i="16"/>
  <c r="E311" i="16"/>
  <c r="E309" i="16"/>
  <c r="E307" i="16"/>
  <c r="E305" i="16"/>
  <c r="E303" i="16"/>
  <c r="E301" i="16"/>
  <c r="E299" i="16"/>
  <c r="E296" i="16"/>
  <c r="E294" i="16"/>
  <c r="E292" i="16"/>
  <c r="E290" i="16"/>
  <c r="E288" i="16"/>
  <c r="E286" i="16"/>
  <c r="E284" i="16"/>
  <c r="E282" i="16"/>
  <c r="F281" i="16"/>
  <c r="F282" i="16" l="1"/>
  <c r="F283" i="16" s="1"/>
  <c r="F284" i="16" s="1"/>
  <c r="F285" i="16" s="1"/>
  <c r="F286" i="16" s="1"/>
  <c r="F287" i="16" s="1"/>
  <c r="F288" i="16" s="1"/>
  <c r="F289" i="16" s="1"/>
  <c r="F290" i="16" s="1"/>
  <c r="F291" i="16" s="1"/>
  <c r="F292" i="16" s="1"/>
  <c r="F293" i="16" s="1"/>
  <c r="F294" i="16" s="1"/>
  <c r="F295" i="16" s="1"/>
  <c r="F296" i="16" s="1"/>
  <c r="F297" i="16" s="1"/>
  <c r="F298" i="16" s="1"/>
  <c r="F299" i="16" s="1"/>
  <c r="F300" i="16" s="1"/>
  <c r="F301" i="16" s="1"/>
  <c r="F302" i="16" s="1"/>
  <c r="F303" i="16" s="1"/>
  <c r="F304" i="16" s="1"/>
  <c r="F305" i="16" s="1"/>
  <c r="F306" i="16" s="1"/>
  <c r="F307" i="16" s="1"/>
  <c r="F308" i="16" s="1"/>
  <c r="F309" i="16" s="1"/>
  <c r="F310" i="16" s="1"/>
  <c r="F311" i="16" s="1"/>
  <c r="F312" i="16" s="1"/>
  <c r="F313" i="16" s="1"/>
  <c r="F314" i="16" s="1"/>
  <c r="F315" i="16" s="1"/>
  <c r="F316" i="16" s="1"/>
  <c r="F317" i="16" s="1"/>
  <c r="F318" i="16" s="1"/>
  <c r="F319" i="16" s="1"/>
  <c r="F320" i="16" s="1"/>
  <c r="F321" i="16" s="1"/>
  <c r="F322" i="16" s="1"/>
  <c r="F323" i="16" s="1"/>
  <c r="F324" i="16" s="1"/>
  <c r="F325" i="16" s="1"/>
  <c r="F326" i="16" s="1"/>
  <c r="E327" i="16"/>
  <c r="F327" i="16" s="1"/>
  <c r="C253" i="16" l="1"/>
  <c r="C175" i="16" s="1"/>
  <c r="G145" i="16"/>
  <c r="G144" i="16"/>
  <c r="G143" i="16"/>
  <c r="G142" i="16"/>
  <c r="G141" i="16"/>
  <c r="G140" i="16"/>
  <c r="G139" i="16"/>
  <c r="G138" i="16"/>
  <c r="G137" i="16"/>
  <c r="G136" i="16"/>
  <c r="F135" i="16"/>
  <c r="F146" i="16" s="1"/>
  <c r="G134" i="16"/>
  <c r="G133" i="16"/>
  <c r="G132" i="16"/>
  <c r="G131" i="16"/>
  <c r="G130" i="16"/>
  <c r="G129" i="16"/>
  <c r="G128" i="16"/>
  <c r="G127" i="16"/>
  <c r="G126" i="16"/>
  <c r="G125" i="16"/>
  <c r="G124" i="16"/>
  <c r="G123" i="16"/>
  <c r="G122" i="16"/>
  <c r="G121" i="16"/>
  <c r="G120" i="16"/>
  <c r="G119" i="16"/>
  <c r="G118" i="16"/>
  <c r="G117" i="16"/>
  <c r="G116" i="16"/>
  <c r="G115" i="16"/>
  <c r="G114" i="16"/>
  <c r="G113" i="16"/>
  <c r="G112" i="16"/>
  <c r="G111" i="16"/>
  <c r="G110" i="16"/>
  <c r="G109" i="16"/>
  <c r="G108" i="16"/>
  <c r="G107" i="16"/>
  <c r="G106" i="16"/>
  <c r="G105" i="16"/>
  <c r="G104" i="16"/>
  <c r="G103" i="16"/>
  <c r="G146" i="16" l="1"/>
  <c r="H84" i="16" l="1"/>
  <c r="C519" i="16"/>
</calcChain>
</file>

<file path=xl/sharedStrings.xml><?xml version="1.0" encoding="utf-8"?>
<sst xmlns="http://schemas.openxmlformats.org/spreadsheetml/2006/main" count="1335" uniqueCount="537">
  <si>
    <t>Beneficiario</t>
  </si>
  <si>
    <t>COMPANIA DOMINICANA DE TELEFONOS C POR A</t>
  </si>
  <si>
    <t>DIRECCION DE PRENSA DEL PRESIDENTE</t>
  </si>
  <si>
    <t>Total Pagado</t>
  </si>
  <si>
    <t>RNC</t>
  </si>
  <si>
    <t>2.2.2.1.01</t>
  </si>
  <si>
    <t>2.2.1.3.01</t>
  </si>
  <si>
    <t>2.2.7.2.06</t>
  </si>
  <si>
    <t>2.1.2.2.05</t>
  </si>
  <si>
    <t>2.1.1.2.08</t>
  </si>
  <si>
    <t>2.1.5.1.01</t>
  </si>
  <si>
    <t>2.1.5.2.01</t>
  </si>
  <si>
    <t>2.1.5.3.01</t>
  </si>
  <si>
    <t>2.1.1.1.01</t>
  </si>
  <si>
    <t>Cuenta</t>
  </si>
  <si>
    <t>RELACION POR LIBRAMIENTO FONDO 100 TESORERIA NACIONAL</t>
  </si>
  <si>
    <t>VALORES EN RD$</t>
  </si>
  <si>
    <t>TOTAL</t>
  </si>
  <si>
    <t>MINISTERIO ADMINISTRATIVO DE LA PRESIDENCIA</t>
  </si>
  <si>
    <t xml:space="preserve">           Lic. Benny Adames</t>
  </si>
  <si>
    <t xml:space="preserve">        Enc. Administrativo y Financiero</t>
  </si>
  <si>
    <t xml:space="preserve">          Preparado Por</t>
  </si>
  <si>
    <t>Enc. Division Contabilidad</t>
  </si>
  <si>
    <t xml:space="preserve">    Lic. Maria Nuñez</t>
  </si>
  <si>
    <t>CAPITULO 0201, SUBCAPITULO 01, DAF 01  Y UE 0031</t>
  </si>
  <si>
    <t>2 - GASTOS</t>
  </si>
  <si>
    <t>2.1 - REMUNERACIONES Y CONTRIBUCIONES</t>
  </si>
  <si>
    <t>-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</si>
  <si>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</si>
  <si>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</si>
  <si>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</si>
  <si>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</si>
  <si>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</si>
  <si>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</si>
  <si>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</si>
  <si>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</si>
  <si>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</si>
  <si>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</si>
  <si>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</si>
  <si>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</si>
  <si>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</si>
  <si>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</si>
  <si>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</si>
  <si>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</si>
  <si>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</si>
  <si>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</si>
  <si>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</si>
  <si>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</si>
  <si>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</si>
  <si>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</si>
  <si>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</si>
  <si>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</si>
  <si>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</si>
  <si>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</si>
  <si>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</si>
  <si>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</si>
  <si>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</si>
  <si>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</si>
  <si>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</si>
  <si>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</si>
  <si>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</si>
  <si>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</si>
  <si>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</si>
  <si>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</si>
  <si>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</si>
  <si>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</si>
  <si>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</si>
  <si>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</si>
  <si>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</si>
  <si>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</si>
  <si>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</si>
  <si>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</si>
  <si>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</si>
  <si>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</si>
  <si>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</si>
  <si>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</si>
  <si>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</si>
  <si>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</si>
  <si>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</si>
  <si>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</si>
  <si>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</si>
  <si>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</si>
  <si>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</si>
  <si>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</si>
  <si>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</si>
  <si>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</si>
  <si>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</si>
  <si>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</si>
  <si>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</si>
  <si>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</si>
  <si>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</si>
  <si>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</si>
  <si>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</si>
  <si>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</si>
  <si>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</si>
  <si>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</si>
  <si>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</si>
  <si>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</si>
  <si>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</si>
  <si>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</si>
  <si>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</si>
  <si>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</si>
  <si>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</si>
  <si>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Lic. Benny Adames</t>
  </si>
  <si>
    <t>Enc. Administrativo y Financiero</t>
  </si>
  <si>
    <t>Revisado por</t>
  </si>
  <si>
    <t>RELACION FONDO REPONIBLE INSTITUCIONAL</t>
  </si>
  <si>
    <t>Valores en RD$</t>
  </si>
  <si>
    <t xml:space="preserve">                                                          CUENTA BANCARIA No.960-429463-1</t>
  </si>
  <si>
    <t>BALANCE INICIAL</t>
  </si>
  <si>
    <t>FECHA</t>
  </si>
  <si>
    <t>No. DOC.</t>
  </si>
  <si>
    <t>DESCRIPCION</t>
  </si>
  <si>
    <t>DEBITO</t>
  </si>
  <si>
    <t>CREDITO</t>
  </si>
  <si>
    <t xml:space="preserve">BALANCE </t>
  </si>
  <si>
    <t>DB</t>
  </si>
  <si>
    <t>Lic. Maria Nuñez</t>
  </si>
  <si>
    <t>Preparado Por</t>
  </si>
  <si>
    <t>INGRESOS Y EGRESOS</t>
  </si>
  <si>
    <t>RELACION  TRANSFERENCIAS CUENTA FONDO REPONIBLE INSTITUCIONAL</t>
  </si>
  <si>
    <t>No. DOCUMENTO</t>
  </si>
  <si>
    <t xml:space="preserve">            CUENTA</t>
  </si>
  <si>
    <t>CONCEPTO</t>
  </si>
  <si>
    <t>MONTO</t>
  </si>
  <si>
    <t>VIATICOS</t>
  </si>
  <si>
    <t>2.3.7.1.01</t>
  </si>
  <si>
    <t>COMBUSTIBLE</t>
  </si>
  <si>
    <t xml:space="preserve">             Revisado por</t>
  </si>
  <si>
    <t xml:space="preserve">                                                                                           Lic. Benny Adames</t>
  </si>
  <si>
    <t xml:space="preserve">                                                                               Enc. Administrativo y Financiero</t>
  </si>
  <si>
    <t xml:space="preserve">                                                                                                Revisado por</t>
  </si>
  <si>
    <t xml:space="preserve">                 DESCRIPCION</t>
  </si>
  <si>
    <t xml:space="preserve">    PRESPUESTO EJECUTADO</t>
  </si>
  <si>
    <t xml:space="preserve">        MONTO EJECUCION EN SIGEG PERIODO</t>
  </si>
  <si>
    <t xml:space="preserve">             </t>
  </si>
  <si>
    <t xml:space="preserve">             MONTO EJECUCION EN EXCEL PERIODO</t>
  </si>
  <si>
    <t>Benny Adames</t>
  </si>
  <si>
    <t>Encargada Administrativo y Financiero</t>
  </si>
  <si>
    <t>PROVEEDOR</t>
  </si>
  <si>
    <t>FECHA FIN FACTURA</t>
  </si>
  <si>
    <t>MONTO FACTURADO</t>
  </si>
  <si>
    <t>MONTO PAGADO A LA FECHA</t>
  </si>
  <si>
    <t>MONTO PENDIENTE</t>
  </si>
  <si>
    <t>ESTADO</t>
  </si>
  <si>
    <t>PAGADO</t>
  </si>
  <si>
    <t xml:space="preserve">     Benny Adames </t>
  </si>
  <si>
    <t>Encargada Division de Contabilidad</t>
  </si>
  <si>
    <t>No.Cta.</t>
  </si>
  <si>
    <t>DISTRIBUIDORA LAGARES SRL</t>
  </si>
  <si>
    <t>2.2.5.1.01</t>
  </si>
  <si>
    <t xml:space="preserve">  MINISTERIO ADMINISTRATIVO DE LA PRESIDENCIA</t>
  </si>
  <si>
    <t xml:space="preserve">                                                       DIRECCIÓN DE PRENSA DEL PRESIDENTE                                             </t>
  </si>
  <si>
    <t>PAGOS A PROVEEDORES</t>
  </si>
  <si>
    <t>CR</t>
  </si>
  <si>
    <t>2.2.4.4.01</t>
  </si>
  <si>
    <t>PEAJE</t>
  </si>
  <si>
    <t>2.3.1.1.01</t>
  </si>
  <si>
    <t>2.2.3.1.01</t>
  </si>
  <si>
    <t xml:space="preserve">                                                                   VALORES EN RD$</t>
  </si>
  <si>
    <t xml:space="preserve">CONDENSADO EJECUCION PRESUPUESTARIA A TRAVES DEL SIGEF, FONDO 100                              </t>
  </si>
  <si>
    <t xml:space="preserve">  TESORERIA CAPITULO 0201, SUB CAPITULO 01, DAF 01 Y UE  0031.</t>
  </si>
  <si>
    <t>FECHA REGISTRO</t>
  </si>
  <si>
    <t>2.2.1.5.01</t>
  </si>
  <si>
    <t>VALORES RD$</t>
  </si>
  <si>
    <t>PAGO COMPRA DE COMBUSTIBLE. TARJETA # 7114</t>
  </si>
  <si>
    <t>PAGO COMPRA DE COMBUSTIBLE. TARJETA # 8104</t>
  </si>
  <si>
    <t>PAGO COMPRA DE COMBUSTIBLE. TARJETA # 3104</t>
  </si>
  <si>
    <t>PAGO COMPRA DE COMBUSTIBLE. TARJETA # 2106</t>
  </si>
  <si>
    <t>PAGO COMPRA DE COMBUSTIBLE. TARJETA # 5109</t>
  </si>
  <si>
    <t>2.3.9.8.02</t>
  </si>
  <si>
    <t>102017174</t>
  </si>
  <si>
    <t>HUMANO SEGUROS S A</t>
  </si>
  <si>
    <t>2.2.6.3.01</t>
  </si>
  <si>
    <t>401516454</t>
  </si>
  <si>
    <t>SEGURO NACIONAL DE SALUD</t>
  </si>
  <si>
    <t>101026391</t>
  </si>
  <si>
    <t>430317081</t>
  </si>
  <si>
    <t>2.1.1.2.11</t>
  </si>
  <si>
    <t>101001577</t>
  </si>
  <si>
    <t>401517094</t>
  </si>
  <si>
    <t>GUARDIA PRESIDENCIAL</t>
  </si>
  <si>
    <t>2.2.9.2.01</t>
  </si>
  <si>
    <t>2.3.9.2.01</t>
  </si>
  <si>
    <t>Útiles  y materiales de escritorio, oficina e informática</t>
  </si>
  <si>
    <t>2.3.2.2.01</t>
  </si>
  <si>
    <t>2.3.3.2.01</t>
  </si>
  <si>
    <t>Accesorios</t>
  </si>
  <si>
    <t>101618787</t>
  </si>
  <si>
    <t>REGULARIZACION DE ANTICIPO FINANCIERO</t>
  </si>
  <si>
    <t>TOTALES RD$</t>
  </si>
  <si>
    <t>2.3.9.6.01</t>
  </si>
  <si>
    <t>REPOSICION FONDO EN AVANCE POR EXCEPCION</t>
  </si>
  <si>
    <t>OBJETAL</t>
  </si>
  <si>
    <t>Fondo En Avance Autorizado por  Excepción de la Dirección de Prensa del Presidente</t>
  </si>
  <si>
    <t>Viáticos dentro del país</t>
  </si>
  <si>
    <t>2.2.8.8.01</t>
  </si>
  <si>
    <t>Impuestos</t>
  </si>
  <si>
    <t>Gasolina</t>
  </si>
  <si>
    <t>05601300303</t>
  </si>
  <si>
    <t>WILLYE ANTONIO HIERRO FERNANDEZ</t>
  </si>
  <si>
    <t>116011144</t>
  </si>
  <si>
    <t>130486522</t>
  </si>
  <si>
    <t>03102425158</t>
  </si>
  <si>
    <t>101503939</t>
  </si>
  <si>
    <t>AGUA PLANETA AZUL C POR A</t>
  </si>
  <si>
    <t>06900089365</t>
  </si>
  <si>
    <t>DARQUIRIS ARIAS GUZMAN DE VALENZUELA</t>
  </si>
  <si>
    <t>130413772</t>
  </si>
  <si>
    <t>TONER DEPOT MULTISERVICIOS EORG, SRL</t>
  </si>
  <si>
    <t>2.2.2.2.01</t>
  </si>
  <si>
    <t>00100839430</t>
  </si>
  <si>
    <t>2.3.9.5.01</t>
  </si>
  <si>
    <t>Útiles de cocina y comedor</t>
  </si>
  <si>
    <t>132245156</t>
  </si>
  <si>
    <t>LIB.</t>
  </si>
  <si>
    <t>TERNURA FM, SRL</t>
  </si>
  <si>
    <t>SERVICIOS MÚLTIPLES VELOZ, SRL</t>
  </si>
  <si>
    <t>PABLO  MARTE</t>
  </si>
  <si>
    <t>SILVIA  MARTINA  INFANTE TORIBIO</t>
  </si>
  <si>
    <t>DUOMEDIO PLATAFORMA COMUNICACIÓN ESPINAL LANTIGUA EIRL</t>
  </si>
  <si>
    <t xml:space="preserve">            EJECUCION PRESUPUESTARIA CUENTA INTERNA No. 010-2384894</t>
  </si>
  <si>
    <t xml:space="preserve">                                                   Lic. Maria Nuñez</t>
  </si>
  <si>
    <t xml:space="preserve">                                               Enc. Contabilidad</t>
  </si>
  <si>
    <t xml:space="preserve">                                             Preparado Por</t>
  </si>
  <si>
    <t xml:space="preserve">                                                                               DIRECCION DE PRENSA DEL PRESIDENTE</t>
  </si>
  <si>
    <t xml:space="preserve">                                                                             MINISTERIO ADMINISTRATIVO DE LA PRESIDENCIA</t>
  </si>
  <si>
    <t>BANCO DE RESERVAS DE LA REPUBLICA DOMINICANA</t>
  </si>
  <si>
    <t>PAGO COMPRA DE COMBUSTIBLE. TARJETA # 1108</t>
  </si>
  <si>
    <t>ACCESORIOS</t>
  </si>
  <si>
    <t>2.3.6.3.06</t>
  </si>
  <si>
    <t>2.3.9.9.01</t>
  </si>
  <si>
    <t>Peaje</t>
  </si>
  <si>
    <t>Productos eléctricos y afines</t>
  </si>
  <si>
    <t>Productos y Utiles Varios  n.i.p</t>
  </si>
  <si>
    <t>2.3.9.9.05</t>
  </si>
  <si>
    <t>MENOS: SOLICITUD DE REGULARIZACION FONDO REPONIBLE INSTITUCIONAL DEL PERIODO DEL 01  AL 30 DE SEPTIEMBRE</t>
  </si>
  <si>
    <t>PERIODO DEL 01 DE OCTUBRE AL 31 DE OCTUBRE 2022</t>
  </si>
  <si>
    <t>Fcha</t>
  </si>
  <si>
    <t>Lib.</t>
  </si>
  <si>
    <t>Concepto</t>
  </si>
  <si>
    <t>31/10/2022</t>
  </si>
  <si>
    <t>3853</t>
  </si>
  <si>
    <t>PAGO POR COLOCACION DE PUBLICIDAD INSTITUCIONAL A TRAVES DE "OPINION MATINAL" POR EL PERIODO DE COLOCACION DEL 01 DE AGOSTO 2022 AL 30 DE SEPTIEMBRE 2022.</t>
  </si>
  <si>
    <t>PUBLICIDAD Y PROPAGANDA</t>
  </si>
  <si>
    <t>3864</t>
  </si>
  <si>
    <t>ROBINSON GALVEZ LAY</t>
  </si>
  <si>
    <t>00111974192</t>
  </si>
  <si>
    <t>PAGO POR COLOCACION DE PUBLICIDAD INSTITUCIONAL A TRAVES DE "OPINION VERTICAL" POR EL PERIODO DE COLOCACION DEL 01 DE AGOSTO 2022 AL 30 DE SEPTIEMBRE 2022.</t>
  </si>
  <si>
    <t>11/10/2022</t>
  </si>
  <si>
    <t>3366</t>
  </si>
  <si>
    <t>DOMINGO ERASMO CHALAS TEJEDA</t>
  </si>
  <si>
    <t>00300717972</t>
  </si>
  <si>
    <t>PAGO POR COLOCACION DE PUBLICIDAD INSTITUCIONAL A TRAVES DE "EL SIEMBRA HIELO" POR PERIODO DEL 16 DE MAYO DEL 2022 AL 15 DE JULIO DEL 2022.</t>
  </si>
  <si>
    <t>3859</t>
  </si>
  <si>
    <t>PAGO POR COLOCACION DE PUBLICIDAD INSTITUCIONAL A TRAVES DE "LUNA CON EL PUEBLO" POR EL PERIODO DE COLOCACION DEL 01 DE AGOSTO 2022 AL 30 DE SEPTIEMBRE 2022.</t>
  </si>
  <si>
    <t>03/10/2022</t>
  </si>
  <si>
    <t>3211</t>
  </si>
  <si>
    <t>JUAN YAMIL MUSA VALERIO</t>
  </si>
  <si>
    <t>03700571650</t>
  </si>
  <si>
    <t>PAGO POR COLOCACION DE PUBLICIDAD INSTITUCIONAL A TRAVES DE "COMIENZA LA NOCHE" POR EL PERIODO DEL 16 DE MAYO 2022 AL15 DE JULIO 2022.</t>
  </si>
  <si>
    <t>3367</t>
  </si>
  <si>
    <t>MARIO DOMINGO GARCÍA</t>
  </si>
  <si>
    <t>03800021127</t>
  </si>
  <si>
    <t>PAGO POR COLOCACION DE PUBLICIDAD INSTITUCIONAL A TRAVES DE "PULSACIONES TV" POR EL PERIODO DEL 16 DE MAYO DEL 2022 AL 15 DE JULIO DEL 2022.</t>
  </si>
  <si>
    <t>10/10/2022</t>
  </si>
  <si>
    <t>3324</t>
  </si>
  <si>
    <t>ROBERTO ANTONIO REYES</t>
  </si>
  <si>
    <t>04600013264</t>
  </si>
  <si>
    <t>PAGO POR COLOCACION DE PUBLICIDAD INSTITUCIONAL A TRAVES DE "LA OTRA CAMPANA RADIO" POR EL PERIODO DEL 01 DE MARZO 2022 AL 30 DE ABRIL 2022.</t>
  </si>
  <si>
    <t>06/10/2022</t>
  </si>
  <si>
    <t>3267</t>
  </si>
  <si>
    <t>VICTOR MANUEL PERALTA</t>
  </si>
  <si>
    <t>04600258810</t>
  </si>
  <si>
    <t>PAGO POR COLOCACION DE PUBLICIDAD INSTITUCIONAL A TRAVES DE "LAS FAVORITAS" POR EL PERIODO DEL 16 DE MAYO 2022 AL 15 DE JULIO 2022.</t>
  </si>
  <si>
    <t>3272</t>
  </si>
  <si>
    <t>JUAN ANTONIO CARRASCO</t>
  </si>
  <si>
    <t>04600309951</t>
  </si>
  <si>
    <t>PAGO POR COLOCACION DE PUBLICIDAD INSTITUCIONAL A TRAVES DE "EL SHOW DEL MALOTE" POR EL PERIODO DEL 16 DE MAYO 2022 AL 15 DE JULIO 2022.</t>
  </si>
  <si>
    <t>3368</t>
  </si>
  <si>
    <t>WILFREDO YUNIOR FERNANDEZ MARCANO</t>
  </si>
  <si>
    <t>04800393789</t>
  </si>
  <si>
    <t>PAGO POR COLOCACION DE PUBLICIDAD INSTITUCIONAL A TRAVES DE "RENOVACION INFORMATIVA" POR EL PERIODO DEL 16 DE MAYO 2022 AL 15 DE JULIO 2022.</t>
  </si>
  <si>
    <t>3209</t>
  </si>
  <si>
    <t>AGUSTIN ANTONIO INFANTE DE LA CRUZ</t>
  </si>
  <si>
    <t>04800448195</t>
  </si>
  <si>
    <t>PAGO POR COLOCACION DE PUBLICIDAD INSTITUCIONAL A TRAVES DE "MOMENTO DE AGUSTIN" DURANTE EL PERIODO DEL 16 DE JUNIO 2022 AL 15 DE JULIO 2022.</t>
  </si>
  <si>
    <t>3865</t>
  </si>
  <si>
    <t>JOSÉ LUIS RODRIGUEZ LIRIANO</t>
  </si>
  <si>
    <t>05000454552</t>
  </si>
  <si>
    <t>PAGO POR COLOCACION DE PUBLICIDAD INSTITUCIONAL A TRAVES DE "CARA CON EL PUEBLO" POR EL PERIODO DE COLOCACION DEL 01 DE AGOSTO 2022 AL 30 DE SEPTIEMBRE 2022.</t>
  </si>
  <si>
    <t>3855</t>
  </si>
  <si>
    <t>PAGO POR COLOCACION DE PUBLICIDAD INSTITUCIONAL A TRAVES DE "A TODA MAKINA CON WILLIE HIERRO" POR EL PERIODO DE COLOCACION DEL 01 DE AGOSTO 2022 AL 30 DE SEPTIEMBRE 2022.</t>
  </si>
  <si>
    <t>3861</t>
  </si>
  <si>
    <t>ARIEL  YNOA PITA</t>
  </si>
  <si>
    <t>06400171861</t>
  </si>
  <si>
    <t>PAGO POR COLOCACION DE PUBLICIDAD INSTITUCIONAL A TRAVES DE "CAMINANDO CON EL PUEBLO" POR EL PERIODO DE COLOCACION DEL 01 DE AGOSTO 2022 AL 30 DE SEPTIEMBRE 2022.</t>
  </si>
  <si>
    <t>3854</t>
  </si>
  <si>
    <t>PAGO POR COLOCACION DE PUBLICIDAD INSTITUCIONAL A TRAVES DE "INFORMACIONES Y ACTUALIDAD" POR EL PERIODO DE COLOCACION DEL 01 DE AGOSTO 2022 AL 30 DE SEPTIEMBRE 2022.</t>
  </si>
  <si>
    <t>3269</t>
  </si>
  <si>
    <t>PAGO POR SERVICIOS DE CENTRAL TELEFONICA, POR EL PERIODO 23/09/2022 AL 22/10/2022. CUENTA: 787395080. NCF: B1500180175 D/F 22/09/2022.</t>
  </si>
  <si>
    <t>TELÉFONO LOCAL</t>
  </si>
  <si>
    <t>3271</t>
  </si>
  <si>
    <t>PAGO POR SERVICIOS DE FLOTA MOVIL DE LA DPP, POR EL PERIODO DEL 17/09/2022 AL 16/10/2022. CUENTA: 787671187. NCF: B1500180176 D/F 22/09/2022.</t>
  </si>
  <si>
    <t>17/10/2022</t>
  </si>
  <si>
    <t>3449</t>
  </si>
  <si>
    <t>PAGO POR SERVICIOS INTERNET FIJO DE LA DPP, PERIODO DEL 02/10/2022 AL 01/11/2022. CUENTA 786728434. NCF B1500182190.</t>
  </si>
  <si>
    <t>SERVICIO DE INTERNET Y TELEVISIÓN POR CABLE</t>
  </si>
  <si>
    <t>3448</t>
  </si>
  <si>
    <t>PAGO POR SERVICIOS INTERNET MOVIL DE LA DPP, PERIODO DEL 26/09/2022 AL 25/10/2022. CUENTA 787651263. NCF B1500182191.</t>
  </si>
  <si>
    <t>13/10/2022</t>
  </si>
  <si>
    <t>3418</t>
  </si>
  <si>
    <t>SANTO DOMINGO MOTORS COMPANY, SA</t>
  </si>
  <si>
    <t>101008067</t>
  </si>
  <si>
    <t>PAGO POR REPARACION Y MANTENIMIENTO AL VEHICULO JEEPETA CHEVROLET SUBURBAN, 2018, PLACA NO. G422372.ORDEN NO.:DPP-2022-00313, FACT. NCF: B1500022734, D/F 06/09/2022.</t>
  </si>
  <si>
    <t>MANTENIMIENTO Y REPARACIÓN DE EQUIPOS DE TRANSPORTE, TRACCIÓN Y ELEVACIÓN</t>
  </si>
  <si>
    <t>3208</t>
  </si>
  <si>
    <t>PAGO POR REPARACION Y MANTENIMIENTO DEL VEHICULO DE LA INSTITUCION, JEEPETA CHEVROLET SUBURBAN, 2018, PLACA NO. G422372. ORDEN NO.:DPP-2022-00313. FACT. NCF: B1500022655.</t>
  </si>
  <si>
    <t>3325</t>
  </si>
  <si>
    <t>BONANZA DOMINICANA, SAS</t>
  </si>
  <si>
    <t>101018941</t>
  </si>
  <si>
    <t>PAGO POR SERVICIO DE MANTENIMIENTO Y REPARACION PARA LA CAMIONETA MITSUBISHI, PLACA NO. L440837. NO. ORDEN. 2022-00315. NCF: B1500001873.</t>
  </si>
  <si>
    <t>24/10/2022</t>
  </si>
  <si>
    <t>3690</t>
  </si>
  <si>
    <t>SERVICIOS ALQUILER DE PARQUEOS PARA EL PERSONAL DE LA INSTITUCION, CORRESPONDIENTE A SEPTIEMBRE 2022. ORDEN NO. DPP-2022-00199. NCF B1500000835 D/F 05/10/2022.</t>
  </si>
  <si>
    <t>ALQUILERES Y RENTAS DE EDIFICACIONES Y LOCALES</t>
  </si>
  <si>
    <t>3268</t>
  </si>
  <si>
    <t>PAGO POR ADQUISICION DE BOTELLONES DE AGUA PARA CONSUMO DEL PERSONAL DE ESTA INSTITUCION, CORRESPONDIENTE AL MES DE AGOSTO 2022.</t>
  </si>
  <si>
    <t>ALIMENTOS Y BEBIDAS PARA PERSONAS</t>
  </si>
  <si>
    <t>07/10/2022</t>
  </si>
  <si>
    <t>3307</t>
  </si>
  <si>
    <t>ALTICE DOMINICANA, SA</t>
  </si>
  <si>
    <t>PAGO POR SERVICIO DE INTERNET MOVIL DE LA DPP, POR EL PERIODO 01/04/2022 AL 30/04/2022. CUENTA 87933607. NCF: B1500043412 D/F 05/05/2022.</t>
  </si>
  <si>
    <t>19/10/2022</t>
  </si>
  <si>
    <t>3546</t>
  </si>
  <si>
    <t>PAGO POR SERVICIOS DE INTERNET MOVIL DE LA DPP, POR EL PERIODO DEL 01/09/2022 AL 30/09/2022. CUENTA 87933607. NCF B1500044369 D/F 05/10/2022.</t>
  </si>
  <si>
    <t>3210</t>
  </si>
  <si>
    <t>AUTOCENTRO NAVARRO, SRL</t>
  </si>
  <si>
    <t>101807199</t>
  </si>
  <si>
    <t>PAGO POR ADQUISICION JUEGO DE ALFOMBRA Y LAMINADO DE CRISTALES PARA LA FLOTILLA VEHICULAR DE ESTA DIRECCION. FACTURA NCF B1500002061.</t>
  </si>
  <si>
    <t>ACABADOS TEXTILES</t>
  </si>
  <si>
    <t>PRODUCTOS Y ÚTILES DIVERSOS</t>
  </si>
  <si>
    <t>3447</t>
  </si>
  <si>
    <t>PAGO POR SERVICIOS SEGURO DE SALUD COMPLEMENTARIO A LOS COLABORADORES DE LA DPP, POR EL  PERIODO DEL 01/10/2022  AL 31/10/2022. NO. POLIZA: 30-95-326258. NCF: B1500024878.</t>
  </si>
  <si>
    <t>SEGUROS DE PERSONAS</t>
  </si>
  <si>
    <t>3323</t>
  </si>
  <si>
    <t>PAGO POR COLOCACION DE PUBLICIDAD INSTITUCIONAL A TRAVES DE "DE 2 EN 2 EN LA TARDE" POR EL PERIODO DEL 16 DE MAYO 2022 AL 15 DE JULIO DEL AÑO 2022.</t>
  </si>
  <si>
    <t>12/10/2022</t>
  </si>
  <si>
    <t>3409</t>
  </si>
  <si>
    <t>METRO TECNOLOGIA SRL</t>
  </si>
  <si>
    <t>124026954</t>
  </si>
  <si>
    <t>PAGO POR ADQUISICION DE SISTEMA DE CONTROL ACCESO PARA ESTA DIRECCION.</t>
  </si>
  <si>
    <t>2.3.9.9.04</t>
  </si>
  <si>
    <t>PRODUCTOS Y ÚTILES DE DEFENSA Y SEGURIDAD</t>
  </si>
  <si>
    <t>28/10/2022</t>
  </si>
  <si>
    <t>3826</t>
  </si>
  <si>
    <t>CONTRATACION SERVICIOS IMPRESION DE HOJAS PARA USO DE LA INSTITUCION, CORRESPONDIENTE AL CONSUMO SEPTIEMBRE 2022. NCF B1500005397 D/F 26/09/2022.</t>
  </si>
  <si>
    <t>IMPRESIÓN, ENCUADERNACIÓN Y ROTULACIÓN</t>
  </si>
  <si>
    <t>3857</t>
  </si>
  <si>
    <t>PAGO POR COLOCACION DE PUBLICIDAD INSTITUCIONAL A TRAVES DE "EL PUEBLO CUESTIONA" POR EL PERIODO DE COLOCACION DEL 01 DE AGOSTO 2022 AL 30 DE SEPTIEMBRE 2022.</t>
  </si>
  <si>
    <t>3371</t>
  </si>
  <si>
    <t>PAMPPELO`S SUPLIDORES GLOBALES, SRL</t>
  </si>
  <si>
    <t>130525676</t>
  </si>
  <si>
    <t>PAGO POR COLOCACION DE PUBLICIDAD INSTITUCIONAL A TRAVES DE "EL DOMINGO EN GRANDE" POR EL PERIODO DEL 16 DE MAYO DEL 2022 AL 15 DE JULIO DEL 2022.</t>
  </si>
  <si>
    <t>3862</t>
  </si>
  <si>
    <t>JACUS PUBLICITARIA, EIRL</t>
  </si>
  <si>
    <t>130839271</t>
  </si>
  <si>
    <t>PAGO POR COLOCACION DE PUBLICIDAD INSTITUCIONAL A TRAVES DE "TRAS LAS HUELLAS" POR EL PERIODO DE COLOCACION DEL 01 DE AGOSTO 2022 AL 30 DE SEPTIEMBRE 2022.</t>
  </si>
  <si>
    <t>20/10/2022</t>
  </si>
  <si>
    <t>3621</t>
  </si>
  <si>
    <t>EU NOVA SERVICES, SRL</t>
  </si>
  <si>
    <t>131069584</t>
  </si>
  <si>
    <t>PAGO POR COLOCACION DE PUBLICIDAD INSTITUCIONAL A TRAVES DE "BUENOS DIAS" POR EL PERIODO DEL 16 DE MAYO AL 15 DE JULIO DEL 2022.</t>
  </si>
  <si>
    <t>3620</t>
  </si>
  <si>
    <t>PAGO POR COLOCACION DE PUBLICIDAD INSTITUCIONAL A TRAVES DE "COMENTANDO LAS NOTICIAS, USTED Y EL PUEBLO Y LA PROGRAMACION REGULAR DEL CANAL MIA TV" POR EL PERIODO DEL 16 DE MAYO AL 15 DE JULIO DEL 2022.</t>
  </si>
  <si>
    <t>3675</t>
  </si>
  <si>
    <t>UNICHI SUMINISTROS, SRL</t>
  </si>
  <si>
    <t>131202713</t>
  </si>
  <si>
    <t>PAGO POR ADQUISICION DE EQUIPOS FERRETEROS. NCF B1500000145 D/F 12/09/2022.</t>
  </si>
  <si>
    <t>2.3.6.3.04</t>
  </si>
  <si>
    <t>HERRAMIENTAS MENORES</t>
  </si>
  <si>
    <t>PRODUCTOS METÁLICOS</t>
  </si>
  <si>
    <t>2.6.4.6.01</t>
  </si>
  <si>
    <t>EQUIPO DE TRACCIÓN</t>
  </si>
  <si>
    <t>2.6.5.7.01</t>
  </si>
  <si>
    <t>MÁQUINAS-HERRAMIENTAS</t>
  </si>
  <si>
    <t>2.6.9.6.01</t>
  </si>
  <si>
    <t>ACCESORIOS PARA EDIFICACIONES RESIDENCIALES Y NO RESIDENCIALES</t>
  </si>
  <si>
    <t>3547</t>
  </si>
  <si>
    <t>CENTROXPERT STE, SRL</t>
  </si>
  <si>
    <t>131202772</t>
  </si>
  <si>
    <t>PAGO POR MANTENIMIENTO Y REPARACION A LA COMPUTADORA DE EDICION DE ESTA INSTITUCION. NCF: B1500001167.</t>
  </si>
  <si>
    <t>2.2.7.2.01</t>
  </si>
  <si>
    <t>MANTENIMIENTO Y REPARACIÓN DE MOBILIARIOS Y EQUIPOS DE OFICINA</t>
  </si>
  <si>
    <t>3270</t>
  </si>
  <si>
    <t>GRUPO DIAZ MORAN TV, EIRL</t>
  </si>
  <si>
    <t>131355562</t>
  </si>
  <si>
    <t>PAGO POR COLOCACION DE PUBLICIDAD INSTITUCIONAL A TRAVES DE "PROGRAMACION REGULAR, CANAL GDM" POR EL PERIODO DEL 16 DE MAYO DEL 2022  AL 15 DE JULIO DEL 2022.</t>
  </si>
  <si>
    <t>3370</t>
  </si>
  <si>
    <t>INVERSIONES CORGARHI, SRL</t>
  </si>
  <si>
    <t>131454682</t>
  </si>
  <si>
    <t>PAGO POR SERVICIO DE ALMUERZO PARA ENCUENTRO CON PERIODISTAS PARA EXPLICAR LOS PLANES Y OBJETIVOS DE LA DPP.</t>
  </si>
  <si>
    <t>SERVICIOS DE ALIMENTACIÓN</t>
  </si>
  <si>
    <t>3369</t>
  </si>
  <si>
    <t>VISANA, SRL</t>
  </si>
  <si>
    <t>131542557</t>
  </si>
  <si>
    <t>PAGO POR SERVICIOS DE TRANPORTE Y REFRIGERIO A LOS PERIODISTAS PARA DAR COBERTURA A LAS ACTIVIDADES DEL PRESIDENTE DE LA REPUBLICA EN LAS DIFERENTES PROVINCIAS DEL SUR DE RD.</t>
  </si>
  <si>
    <t>2.2.4.1.01</t>
  </si>
  <si>
    <t>PASAJES Y GASTOS DE TRANSPORTE</t>
  </si>
  <si>
    <t>3851</t>
  </si>
  <si>
    <t>CÁSCARA TV, SRL</t>
  </si>
  <si>
    <t>132137086</t>
  </si>
  <si>
    <t>PAGO POR COLOCACION DE PUBLICIDAD INSTITUCIONAL A TRAVES "PROGRAMACION REGULAR" POR EL PERIODO DE COLOCACION DEL 01 DE AGOSTO 2022 AL 30 DE SEPTIEMBRE 2022.</t>
  </si>
  <si>
    <t>3858</t>
  </si>
  <si>
    <t>COMUNICACIONES, MEDIOS Y TECNOLOGÍA AVANZADA COMETA, SRL</t>
  </si>
  <si>
    <t>132158156</t>
  </si>
  <si>
    <t>PAGO POR COLOCACION DE PUBLICIDAD INSTITUCIONAL A TRAVES DE "LA MAÑANA INFORMATIVA" POR EL PERIODO DE COLOCACION DEL 01 DE AGOSTO 2022 AL 30 DE SEPTIEMBRE 2022.</t>
  </si>
  <si>
    <t>3852</t>
  </si>
  <si>
    <t>PAGO POR COLOCACION DE PUBLICIDAD INSTITUCIONAL A TRAVES DE "NOTICIAS SOLO NOTICIAS" POR EL PERIODO DE COLOCACION DEL 01 DE AGOSTO 2022 AL 30 DE SEPTIEMBRE 2022.</t>
  </si>
  <si>
    <t>3863</t>
  </si>
  <si>
    <t>PAGO POR COLOCACION DE PUBLICIDAD INSTITUCIONAL A TRAVES DE "DUO ACTUALIDAD" POR EL PERIODO DE COLOCACION DEL 01 DE AGOSTO 2022 AL 30 DE SEPTIEMBRE 2022.</t>
  </si>
  <si>
    <t>3856</t>
  </si>
  <si>
    <t>LEONSIT MEDIA &amp; COMUNICACIONES, SRL</t>
  </si>
  <si>
    <t>132331605</t>
  </si>
  <si>
    <t>PAGO POR COLOCACION DE PUBLICIDAD INSTITUCIONAL A TRAVES DE "PROGRAMACION REGULAR SUPER TV 55" POR EL PERIODO DE COLOCACION DEL 01 DE AGOSTO 2022 AL 30 DE SEPTIEMBRE 2022.</t>
  </si>
  <si>
    <t>3306</t>
  </si>
  <si>
    <t>TEORIA TRADICIONAL MEDIA BY JUAN BAUTISTA SRL</t>
  </si>
  <si>
    <t>132504828</t>
  </si>
  <si>
    <t>PAGO POR COLOCACION DE PUBLICIDAD INSTITUCIONAL A TRAVES DE "LIBRE EXPRESION Y 100 CANCIONES CON JUAN COLON" POR EL PERIODO DEL 16 DE MAYO DEL 2022 AL 15 DE JULIO DEL 2022.</t>
  </si>
  <si>
    <t>3860</t>
  </si>
  <si>
    <t>NQ INTERMEDIA DOMINICANA, SRL</t>
  </si>
  <si>
    <t>132540999</t>
  </si>
  <si>
    <t>PAGO POR COLOCACION DE PUBLICIDAD INSTITUCIONAL A TRAVES DE "ANALISIS SEMANAL" POR EL PERIODO DE COLOCACION DEL 01 DE AGOSTO 2022 AL 30 DE SEPTIEMBRE 2022.</t>
  </si>
  <si>
    <t>3212</t>
  </si>
  <si>
    <t>DEMI MEDIA GROUP, SRL</t>
  </si>
  <si>
    <t>132561791</t>
  </si>
  <si>
    <t>PAGO POR COLOCACION DE PUBLICIDAD INSTITUCIONAL A TRAVES DE "EL BEAT" POR EL PERIODO DEL 16 DE MAYO 2022 AL 15 DE JULIO 2022.</t>
  </si>
  <si>
    <t>3417</t>
  </si>
  <si>
    <t>PAGO POR SERVICIO SEGURO DE SALUD COMPLEMENTARIO PARA LOS COLABORADORES DE LA DPP, POR EL PERIODO DEL 01/10/2022 AL 31/10/2022. POLIZA NO. 23136. NCF B1500007137.</t>
  </si>
  <si>
    <t>3691</t>
  </si>
  <si>
    <t>CONTRATACION DE SERVICIOS DE ALMUERZO PARA EL PERSONAL DE ESTA INTITUCION, CORRESPONDIENTE AL PERIODO DEL 01/09/2022 AL 30/09/2022. NCF: B1500000374 Y B1500000384.</t>
  </si>
  <si>
    <t>3681</t>
  </si>
  <si>
    <t>PAGO NOMINA PERSONAL MILITAR MES OCTUBRE 2022</t>
  </si>
  <si>
    <t>COMPENSACIÓN SERVICIOS DE SEGURIDAD</t>
  </si>
  <si>
    <t>3684</t>
  </si>
  <si>
    <t>PAGO NOMINA  PERSONAL FIJO OCTUBRE 2022</t>
  </si>
  <si>
    <t>SUELDOS EMPLEADOS FIJOS</t>
  </si>
  <si>
    <t>CONTRIBUCIONES AL SEGURO DE SALUD</t>
  </si>
  <si>
    <t>CONTRIBUCIONES AL SEGURO DE PENSIONES</t>
  </si>
  <si>
    <t>CONTRIBUCIONES AL SEGURO DE RIESGO LABORAL</t>
  </si>
  <si>
    <t>3680</t>
  </si>
  <si>
    <t>PAGO NOMINA  PERSONAL TEMPORAL OCTUBRE 2022</t>
  </si>
  <si>
    <t>EMPLEADOS TEMPORALES</t>
  </si>
  <si>
    <t>05/10/2022</t>
  </si>
  <si>
    <t>3240</t>
  </si>
  <si>
    <t>PAGO NOMINA ADICIONAL MES SEPTIEMBRE 2022</t>
  </si>
  <si>
    <t>25/10/2022</t>
  </si>
  <si>
    <t>3719</t>
  </si>
  <si>
    <t>PAGO NOMINA INTERINATO MES OCTUBRE 2022</t>
  </si>
  <si>
    <t>INTERINATO</t>
  </si>
  <si>
    <t xml:space="preserve">   Preparado por:</t>
  </si>
  <si>
    <t xml:space="preserve">     Autorizado por:</t>
  </si>
  <si>
    <t>María Núñez</t>
  </si>
  <si>
    <t>AL 31 DE OCTUBRE 2022</t>
  </si>
  <si>
    <t xml:space="preserve">                                                                                            Encargada Departamento Adm. y Financiero</t>
  </si>
  <si>
    <t>PERIODO DEL 01 AL 31 DE OCTUBRE DEL  2022</t>
  </si>
  <si>
    <t xml:space="preserve"> BANCO DE RESERVAS DE LA REPUBLICA DOMINICANA</t>
  </si>
  <si>
    <t>DEL 01 AL 31 DE OCTUBRE 2022</t>
  </si>
  <si>
    <t>TRANSFERENCIA 128/2022</t>
  </si>
  <si>
    <t>IMPUESTO A TRANS. 128/2022</t>
  </si>
  <si>
    <t>TRANSFERENCIA 129/2022</t>
  </si>
  <si>
    <t>IMPUESTO A TRANS. 129/2022</t>
  </si>
  <si>
    <t>TRANSFERENCIA 130/2022</t>
  </si>
  <si>
    <t>IMPUESTO A TRANS. 130/2022</t>
  </si>
  <si>
    <t>TRANSFERENCIA 131/2022</t>
  </si>
  <si>
    <t>IMPUESTO A TRANS. 131/2022</t>
  </si>
  <si>
    <t>TRANSFERENCIA 132/2022</t>
  </si>
  <si>
    <t>IMPUESTO A TRANS. 132/2022</t>
  </si>
  <si>
    <t>TRANSFERENCIA 133/2022</t>
  </si>
  <si>
    <t>IMPUESTO A TRANS. 133/2022</t>
  </si>
  <si>
    <t>TRANSFERENCIA 134/2022</t>
  </si>
  <si>
    <t>IMPUESTO A TRANS. 134/2022</t>
  </si>
  <si>
    <t>TRANSFERENCIA 135/2022</t>
  </si>
  <si>
    <t>IMPUESTO A TRANS. 135/2022</t>
  </si>
  <si>
    <t>TRANSFERENCIA 136/2022</t>
  </si>
  <si>
    <t>IMPUESTO A TRANS. 136/2022</t>
  </si>
  <si>
    <t>TRANSFERENCIA 137/2022</t>
  </si>
  <si>
    <t>IMPUESTO A TRANS. 137/2022</t>
  </si>
  <si>
    <t>TRANSFERENCIA 138/2022</t>
  </si>
  <si>
    <t>IMPUESTO A TRANS. 138/2022</t>
  </si>
  <si>
    <t>TRANSFERENCIA 139/2022</t>
  </si>
  <si>
    <t>IMPUESTO A TRANS. 139/2022</t>
  </si>
  <si>
    <t>TRANSFERENCIA 140/2022</t>
  </si>
  <si>
    <t>IMPUESTO A TRANS. 140/2022</t>
  </si>
  <si>
    <t>TRANSFERENCIA 141/2022</t>
  </si>
  <si>
    <t>IMPUESTO A TRANS. 141/2022</t>
  </si>
  <si>
    <t>TRANSFERENCIA 142/2022</t>
  </si>
  <si>
    <t>IMPUESTO A TRANS. 142/2022</t>
  </si>
  <si>
    <t>TRANSFERENCIA 143/2022</t>
  </si>
  <si>
    <t>IMPUESTO A TRANS. 143/2022</t>
  </si>
  <si>
    <t>TRANSFERENCIA 144/2022</t>
  </si>
  <si>
    <t>IMPUESTO A TRANS. 144/2022</t>
  </si>
  <si>
    <t>TRANSFERENCIA 145/2022</t>
  </si>
  <si>
    <t>IMPUESTO A TRANS. 145/2022</t>
  </si>
  <si>
    <t>TRANSFERENCIA 146/2022</t>
  </si>
  <si>
    <t>IMPUESTO A TRANS. 146/2022</t>
  </si>
  <si>
    <t>TRANSFERENCIA 147/2022</t>
  </si>
  <si>
    <t>IMPUESTO A TRANS. 147/2022</t>
  </si>
  <si>
    <t>TRANSFERENCIA 148/2022</t>
  </si>
  <si>
    <t>IMPUESTO A TRANS. 148/2022</t>
  </si>
  <si>
    <t>TRANSFERENCIA 149/2022</t>
  </si>
  <si>
    <t>IMPUESTO A TRANS. 149/2022</t>
  </si>
  <si>
    <t>CARGO BANCARIO</t>
  </si>
  <si>
    <t>PERIODO DEL 01 AL 31 DE OCTUBRE DEL 2022</t>
  </si>
  <si>
    <t xml:space="preserve">2.2.3.1.01 </t>
  </si>
  <si>
    <t>PAGO DE VIATICO CORRESPONDIENTE A LA COBERTURA DE LA AGENDA  DEL PRESIDENTE A LOS DIAS 01 Y 02 DE OCTUBRE DEL 2022 EN LAS PROVINCIAS DE LA ALTAGRACIA Y MARIA TRINIDAD SANCHEZ.</t>
  </si>
  <si>
    <t>PAGO DE VIATICO CORRESPONDIENTE A LA COBERTURA DE LA AGENDA  DEL PRESIDENTE A LOS DIAS 08 Y 09 DE OCTUBRE DEL 2022 EN LAS PROVINCIAS DE  GRAN SANTO DOMINGO, SANTO DOMINGO ESTE, JIMANI, DAJABON Y DUARTE.</t>
  </si>
  <si>
    <t>2.3.1.1.01 / 2.2.4.1.01</t>
  </si>
  <si>
    <t>ALIMENTOS Y BEBIDAS / TRANSPORTE</t>
  </si>
  <si>
    <t>COMPRA DE REFRIGERIOS Y PAGO DE TRANSPORTE IDA Y VUELTA DE PERIODISTAS PARA CUBRIR LAS INCIDENCIAS DE LA VISITA DEL SEÑOR PRESIDENTE A LA ZONA FRONTERIZA DE DAJABON EL 09 DE OCTUBRE DEL 2022</t>
  </si>
  <si>
    <t>RECARGA DE PASO RAPIDO PARA LA FLOTILLA VEHICULAR DE ESTA DIRECCION</t>
  </si>
  <si>
    <t>TRANSPORTE</t>
  </si>
  <si>
    <t>PAGO DE SERVICIO DE TRANSPORTE PARA EL RECORRIDO DE LOS DIRECTORES DE MEDIOS QUE ASISTIERON A CUBRIR LAS INCIDENCIAS DE LA VISITA DEL SEÑOR PRESIDENTE DE LA REPUBLICA A LA ZONA FRONTERIZA DE DAJABON EL 09 DE OCTUBRE DEL 2022</t>
  </si>
  <si>
    <t>PAGO DE VIATICO CORRESPONDIENTE A LA COBERTURA DE LA AGENDA  DEL PRESIDENTE AL DIA 15 DE OCTUBRE DEL 2022 EN LAS PROVINCIAS DE SAN PEDRO DE MACORIS, LA ROMANA Y EL SEIBO.</t>
  </si>
  <si>
    <t>PAGO DE VIATICO CORRESPONDIENTE A LA COBERTURA DE LA AGENDA  DEL PRESIDENTE AL DIA 14 DE OCTUBRE DEL 2022 EN LAS PROVINCIAS DE SAN CRISTOBAL.</t>
  </si>
  <si>
    <t>PAGO DE VIATICO CORRESPONDIENTE A LA COBERTURA DE LA AGENDA  DEL PRESIDENTE AL DIA 20 DE OCTUBRE DEL 2022 EN LA PROVINCIA DE LA VEGA.</t>
  </si>
  <si>
    <t>PAGO DE VIATICO CORRESPONDIENTE A LA COBERTURA DE LA AGENDA  DEL PRESIDENTE AL DIA 22 DE OCTUBRE DEL 2022 EN LA PROVINCIA DEL DISTRITO NACIONAL.</t>
  </si>
  <si>
    <t>PAGO DE VIATICO CORRESPONDIENTE A LA COBERTURA AL LEVANTAMIENTO PREVIO ACTIVIDAD AL DIA 25 DE OCTUBRE DEL 2022 EN LA PROVINCIA DE SANTIAGO.</t>
  </si>
  <si>
    <t xml:space="preserve">PAGO DE ASIGNACION DE COMBUSTIBLE PARA PERSONAL AUTORIZADO DE ESTA INSTITUCION, CORRESPONDIENTE AL MES OCTUBRE/2022 </t>
  </si>
  <si>
    <t>PAGO DE VIATICO CORRESPONDIENTE A LA COBERTURA DE LA AGENDA  DEL PRESIDENTE AL DIA 28 Y 29 DE OCTUBRE DEL 2022 EN LAS PROVINCIAS DE BARAHONA, AZUA Y SAN JOSE DE OCOA.</t>
  </si>
  <si>
    <t xml:space="preserve"> AL 31  DE OCTUBRE DEL 2022</t>
  </si>
  <si>
    <t>3239</t>
  </si>
  <si>
    <t>Mantenimiento y reparación de equipos de transporte, tracción y elevación</t>
  </si>
  <si>
    <t>Papel y cartón</t>
  </si>
  <si>
    <t>Productos metálicos</t>
  </si>
  <si>
    <t>DEL 01 AL 31  DE OCTUBRE 2022</t>
  </si>
  <si>
    <t xml:space="preserve">                                            PERIODO DEL 01 AL 1 0 DE OCTUBRE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</si>
</sst>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XDR&quot;* #,##0.00_-;\-&quot;XDR&quot;* #,##0.00_-;_-&quot;XDR&quot;* &quot;-&quot;??_-;_-@_-"/>
    <numFmt numFmtId="43" formatCode="_-* #,##0.00_-;\-* #,##0.00_-;_-* &quot;-&quot;??_-;_-@_-"/>
    <numFmt numFmtId="164" formatCode="_(* #,##0_);_(* \(#,##0\);_(* &quot;-&quot;??_);_(@_)"/>
    <numFmt numFmtId="165" formatCode="_([$$-1C0A]* #,##0.00_);_([$$-1C0A]* \(#,##0.00\);_([$$-1C0A]* &quot;-&quot;??_);_(@_)"/>
    <numFmt numFmtId="166" formatCode="_-[$$-5C0A]* #,##0.00_-;\-[$$-5C0A]* #,##0.00_-;_-[$$-5C0A]* &quot;-&quot;??_-;_-@_-"/>
    <numFmt numFmtId="168" formatCode="_-[$$-409]* #,##0.00_ ;_-[$$-409]* \-#,##0.00\ ;_-[$$-409]* &quot;-&quot;??_ ;_-@_ "/>
    <numFmt numFmtId="169" formatCode="_([$$-409]* #,##0.00_);_([$$-409]* \(#,##0.00\);_([$$-409]* &quot;-&quot;??_);_(@_)"/>
    <numFmt numFmtId="170" formatCode="dd\-mm\-yy;@"/>
    <numFmt numFmtId="171" formatCode="_(&quot;$&quot;* #,##0.00_);_(&quot;$&quot;* \(#,##0.00\);_(&quot;$&quot;* &quot;-&quot;??_);_(@_)"/>
  </numFmts>
  <fonts count="4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Georgia"/>
      <family val="1"/>
    </font>
    <font>
      <b/>
      <sz val="11"/>
      <color theme="1"/>
      <name val="Georgia"/>
      <family val="1"/>
    </font>
    <font>
      <b/>
      <sz val="8"/>
      <color theme="1"/>
      <name val="Georgia"/>
      <family val="1"/>
    </font>
    <font>
      <sz val="12"/>
      <color rgb="FF000000"/>
      <name val="Calibri"/>
      <family val="2"/>
    </font>
    <font>
      <sz val="8"/>
      <color theme="1"/>
      <name val="Georgia"/>
      <family val="1"/>
    </font>
    <font>
      <sz val="11"/>
      <color theme="1"/>
      <name val="Verdana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rgb="FF000000"/>
      <name val="Tahoma"/>
      <family val="2"/>
    </font>
    <font>
      <b/>
      <sz val="12"/>
      <color rgb="FF000000"/>
      <name val="Calibri"/>
      <family val="2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b/>
      <sz val="14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2"/>
      <color rgb="FF000000"/>
      <name val="Arial"/>
      <family val="2"/>
    </font>
    <font>
      <b/>
      <sz val="14"/>
      <color rgb="FF000000"/>
      <name val="Arial"/>
      <family val="2"/>
    </font>
    <font>
      <b/>
      <sz val="14"/>
      <color rgb="FF000000"/>
      <name val="Calibri Light"/>
      <family val="1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 Light"/>
      <family val="1"/>
      <scheme val="maj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22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43" fontId="5" fillId="0" borderId="0" applyFont="0" applyFill="0" applyBorder="0" applyAlignment="0" applyProtection="0"/>
    <xf numFmtId="0" fontId="8" fillId="0" borderId="0"/>
    <xf numFmtId="44" fontId="5" fillId="0" borderId="0" applyFont="0" applyFill="0" applyBorder="0" applyAlignment="0" applyProtection="0"/>
    <xf numFmtId="0" fontId="8" fillId="0" borderId="0"/>
  </cellStyleXfs>
  <cellXfs count="21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14" fontId="0" fillId="0" borderId="0" xfId="0" applyNumberFormat="1" applyAlignment="1">
      <alignment horizontal="center"/>
    </xf>
    <xf numFmtId="0" fontId="7" fillId="0" borderId="0" xfId="0" applyFont="1" applyAlignment="1">
      <alignment horizontal="center"/>
    </xf>
    <xf numFmtId="4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4" fontId="4" fillId="0" borderId="0" xfId="0" applyNumberFormat="1" applyFont="1"/>
    <xf numFmtId="0" fontId="3" fillId="0" borderId="0" xfId="0" applyFont="1" applyAlignment="1">
      <alignment horizontal="left"/>
    </xf>
    <xf numFmtId="14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justify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7" fillId="0" borderId="14" xfId="0" applyFont="1" applyBorder="1" applyAlignment="1">
      <alignment horizontal="center" vertical="center" wrapText="1"/>
    </xf>
    <xf numFmtId="0" fontId="17" fillId="0" borderId="15" xfId="0" applyFont="1" applyBorder="1" applyAlignment="1">
      <alignment vertical="center" wrapText="1"/>
    </xf>
    <xf numFmtId="0" fontId="19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17" fillId="0" borderId="14" xfId="0" applyFont="1" applyBorder="1" applyAlignment="1">
      <alignment vertical="center" wrapText="1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horizontal="center" vertical="center"/>
    </xf>
    <xf numFmtId="0" fontId="13" fillId="0" borderId="0" xfId="0" applyFont="1"/>
    <xf numFmtId="0" fontId="20" fillId="0" borderId="0" xfId="0" applyFont="1" applyAlignment="1">
      <alignment horizontal="justify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2" fillId="0" borderId="20" xfId="0" applyFont="1" applyBorder="1" applyAlignment="1">
      <alignment horizontal="center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left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24" fillId="0" borderId="0" xfId="0" applyFont="1" applyAlignment="1">
      <alignment wrapText="1"/>
    </xf>
    <xf numFmtId="0" fontId="25" fillId="0" borderId="0" xfId="0" applyFont="1"/>
    <xf numFmtId="164" fontId="10" fillId="2" borderId="4" xfId="0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21" fillId="0" borderId="0" xfId="0" applyFont="1" applyAlignment="1">
      <alignment horizontal="center"/>
    </xf>
    <xf numFmtId="0" fontId="12" fillId="0" borderId="27" xfId="0" applyFont="1" applyBorder="1" applyAlignment="1">
      <alignment horizontal="center"/>
    </xf>
    <xf numFmtId="0" fontId="10" fillId="0" borderId="4" xfId="0" applyFont="1" applyBorder="1" applyAlignment="1">
      <alignment horizontal="left" vertical="center" wrapText="1"/>
    </xf>
    <xf numFmtId="43" fontId="10" fillId="4" borderId="4" xfId="2" applyFont="1" applyFill="1" applyBorder="1" applyAlignment="1">
      <alignment horizontal="center" vertical="center" wrapText="1"/>
    </xf>
    <xf numFmtId="43" fontId="11" fillId="0" borderId="4" xfId="2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 indent="2"/>
    </xf>
    <xf numFmtId="43" fontId="11" fillId="0" borderId="29" xfId="2" applyFont="1" applyBorder="1" applyAlignment="1">
      <alignment horizontal="center" vertical="center" wrapText="1"/>
    </xf>
    <xf numFmtId="4" fontId="11" fillId="0" borderId="4" xfId="0" applyNumberFormat="1" applyFont="1" applyBorder="1"/>
    <xf numFmtId="43" fontId="11" fillId="0" borderId="23" xfId="2" applyFont="1" applyBorder="1" applyAlignment="1">
      <alignment horizontal="center" vertical="center" wrapText="1"/>
    </xf>
    <xf numFmtId="4" fontId="11" fillId="0" borderId="0" xfId="0" applyNumberFormat="1" applyFont="1"/>
    <xf numFmtId="43" fontId="10" fillId="0" borderId="4" xfId="2" applyFont="1" applyBorder="1" applyAlignment="1">
      <alignment horizontal="center" vertical="center" wrapText="1"/>
    </xf>
    <xf numFmtId="0" fontId="11" fillId="0" borderId="22" xfId="0" applyFont="1" applyBorder="1" applyAlignment="1">
      <alignment horizontal="left" vertical="center" wrapText="1" indent="2"/>
    </xf>
    <xf numFmtId="0" fontId="10" fillId="0" borderId="1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left" vertical="center" wrapText="1" indent="2"/>
    </xf>
    <xf numFmtId="43" fontId="10" fillId="0" borderId="23" xfId="2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4" xfId="0" applyFont="1" applyBorder="1"/>
    <xf numFmtId="0" fontId="12" fillId="0" borderId="30" xfId="0" applyFont="1" applyBorder="1" applyAlignment="1">
      <alignment horizontal="center"/>
    </xf>
    <xf numFmtId="0" fontId="26" fillId="0" borderId="0" xfId="0" applyFont="1"/>
    <xf numFmtId="0" fontId="26" fillId="0" borderId="0" xfId="0" applyFont="1" applyAlignment="1">
      <alignment horizontal="right"/>
    </xf>
    <xf numFmtId="0" fontId="13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165" fontId="0" fillId="0" borderId="1" xfId="4" applyNumberFormat="1" applyFont="1" applyBorder="1" applyAlignment="1">
      <alignment horizontal="center" vertical="center"/>
    </xf>
    <xf numFmtId="49" fontId="29" fillId="0" borderId="1" xfId="0" applyNumberFormat="1" applyFont="1" applyBorder="1" applyAlignment="1">
      <alignment horizontal="left"/>
    </xf>
    <xf numFmtId="4" fontId="29" fillId="0" borderId="1" xfId="0" applyNumberFormat="1" applyFont="1" applyBorder="1" applyAlignment="1">
      <alignment horizontal="right"/>
    </xf>
    <xf numFmtId="166" fontId="1" fillId="0" borderId="33" xfId="4" applyNumberFormat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4" fontId="0" fillId="0" borderId="0" xfId="0" applyNumberFormat="1"/>
    <xf numFmtId="0" fontId="25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0" fontId="21" fillId="0" borderId="0" xfId="0" applyFont="1" applyAlignment="1">
      <alignment wrapText="1"/>
    </xf>
    <xf numFmtId="0" fontId="21" fillId="0" borderId="0" xfId="0" applyFont="1" applyAlignment="1">
      <alignment horizontal="left"/>
    </xf>
    <xf numFmtId="4" fontId="21" fillId="0" borderId="0" xfId="0" applyNumberFormat="1" applyFont="1"/>
    <xf numFmtId="0" fontId="33" fillId="0" borderId="1" xfId="0" applyFont="1" applyBorder="1" applyAlignment="1">
      <alignment vertical="center" wrapText="1"/>
    </xf>
    <xf numFmtId="49" fontId="34" fillId="0" borderId="1" xfId="0" applyNumberFormat="1" applyFont="1" applyBorder="1" applyAlignment="1">
      <alignment horizontal="left" wrapText="1"/>
    </xf>
    <xf numFmtId="15" fontId="34" fillId="0" borderId="1" xfId="0" applyNumberFormat="1" applyFont="1" applyBorder="1" applyAlignment="1">
      <alignment horizontal="center"/>
    </xf>
    <xf numFmtId="4" fontId="34" fillId="0" borderId="1" xfId="0" applyNumberFormat="1" applyFont="1" applyBorder="1" applyAlignment="1">
      <alignment horizontal="right"/>
    </xf>
    <xf numFmtId="0" fontId="35" fillId="0" borderId="1" xfId="0" applyFont="1" applyBorder="1"/>
    <xf numFmtId="0" fontId="23" fillId="0" borderId="0" xfId="0" applyFont="1"/>
    <xf numFmtId="0" fontId="21" fillId="0" borderId="0" xfId="0" applyFont="1" applyAlignment="1">
      <alignment horizontal="center"/>
    </xf>
    <xf numFmtId="0" fontId="10" fillId="6" borderId="0" xfId="0" applyFont="1" applyFill="1" applyAlignment="1">
      <alignment horizontal="left" vertical="center" wrapText="1"/>
    </xf>
    <xf numFmtId="43" fontId="10" fillId="7" borderId="5" xfId="2" applyFont="1" applyFill="1" applyBorder="1" applyAlignment="1">
      <alignment horizontal="left" vertical="center" wrapText="1"/>
    </xf>
    <xf numFmtId="0" fontId="38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37" fillId="0" borderId="0" xfId="0" applyFont="1"/>
    <xf numFmtId="4" fontId="18" fillId="0" borderId="13" xfId="0" applyNumberFormat="1" applyFont="1" applyBorder="1" applyAlignment="1">
      <alignment horizontal="center" vertical="center" wrapText="1"/>
    </xf>
    <xf numFmtId="4" fontId="18" fillId="0" borderId="15" xfId="0" applyNumberFormat="1" applyFont="1" applyBorder="1" applyAlignment="1">
      <alignment horizontal="center" vertical="center" wrapText="1"/>
    </xf>
    <xf numFmtId="0" fontId="16" fillId="0" borderId="13" xfId="0" applyFont="1" applyBorder="1" applyAlignment="1">
      <alignment vertical="center" wrapText="1"/>
    </xf>
    <xf numFmtId="0" fontId="16" fillId="0" borderId="14" xfId="0" applyFont="1" applyBorder="1" applyAlignment="1">
      <alignment vertical="center" wrapText="1"/>
    </xf>
    <xf numFmtId="0" fontId="16" fillId="0" borderId="15" xfId="0" applyFont="1" applyBorder="1" applyAlignment="1">
      <alignment vertical="center" wrapText="1"/>
    </xf>
    <xf numFmtId="4" fontId="27" fillId="0" borderId="13" xfId="0" applyNumberFormat="1" applyFont="1" applyBorder="1" applyAlignment="1">
      <alignment horizontal="center" vertical="center" wrapText="1"/>
    </xf>
    <xf numFmtId="4" fontId="27" fillId="0" borderId="15" xfId="0" applyNumberFormat="1" applyFont="1" applyBorder="1" applyAlignment="1">
      <alignment horizontal="center" vertical="center" wrapText="1"/>
    </xf>
    <xf numFmtId="4" fontId="15" fillId="0" borderId="13" xfId="0" applyNumberFormat="1" applyFont="1" applyBorder="1" applyAlignment="1">
      <alignment horizontal="center" vertical="center" wrapText="1"/>
    </xf>
    <xf numFmtId="4" fontId="15" fillId="0" borderId="14" xfId="0" applyNumberFormat="1" applyFont="1" applyBorder="1" applyAlignment="1">
      <alignment horizontal="center" vertical="center" wrapText="1"/>
    </xf>
    <xf numFmtId="4" fontId="15" fillId="0" borderId="1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24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37" fillId="0" borderId="0" xfId="0" applyFont="1" applyAlignment="1">
      <alignment horizontal="center"/>
    </xf>
    <xf numFmtId="0" fontId="8" fillId="0" borderId="0" xfId="3" applyAlignment="1">
      <alignment horizontal="center" vertical="center" wrapText="1"/>
    </xf>
    <xf numFmtId="0" fontId="8" fillId="0" borderId="0" xfId="3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9" fillId="0" borderId="0" xfId="3" applyFont="1" applyAlignment="1">
      <alignment horizontal="center" vertical="center" wrapText="1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center"/>
    </xf>
    <xf numFmtId="0" fontId="2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40" fillId="0" borderId="0" xfId="0" applyFont="1" applyAlignment="1">
      <alignment horizontal="left"/>
    </xf>
    <xf numFmtId="0" fontId="40" fillId="0" borderId="0" xfId="0" applyFont="1" applyAlignment="1">
      <alignment horizontal="center"/>
    </xf>
    <xf numFmtId="0" fontId="40" fillId="0" borderId="0" xfId="0" applyFont="1" applyAlignment="1">
      <alignment horizontal="left" wrapText="1"/>
    </xf>
    <xf numFmtId="0" fontId="41" fillId="0" borderId="0" xfId="0" applyFont="1" applyAlignment="1">
      <alignment horizontal="left"/>
    </xf>
    <xf numFmtId="4" fontId="40" fillId="0" borderId="0" xfId="0" applyNumberFormat="1" applyFont="1"/>
    <xf numFmtId="49" fontId="28" fillId="3" borderId="1" xfId="0" applyNumberFormat="1" applyFont="1" applyFill="1" applyBorder="1" applyAlignment="1">
      <alignment horizontal="center"/>
    </xf>
    <xf numFmtId="49" fontId="28" fillId="3" borderId="1" xfId="0" applyNumberFormat="1" applyFont="1" applyFill="1" applyBorder="1" applyAlignment="1">
      <alignment horizontal="center" wrapText="1"/>
    </xf>
    <xf numFmtId="4" fontId="28" fillId="3" borderId="1" xfId="0" applyNumberFormat="1" applyFont="1" applyFill="1" applyBorder="1" applyAlignment="1">
      <alignment horizontal="center"/>
    </xf>
    <xf numFmtId="49" fontId="34" fillId="0" borderId="1" xfId="0" applyNumberFormat="1" applyFont="1" applyBorder="1" applyAlignment="1">
      <alignment horizontal="left"/>
    </xf>
    <xf numFmtId="0" fontId="33" fillId="0" borderId="1" xfId="0" applyFont="1" applyBorder="1" applyAlignment="1">
      <alignment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4" fontId="1" fillId="0" borderId="1" xfId="0" applyNumberFormat="1" applyFont="1" applyBorder="1"/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4" fontId="1" fillId="0" borderId="0" xfId="0" applyNumberFormat="1" applyFont="1" applyBorder="1"/>
    <xf numFmtId="0" fontId="31" fillId="5" borderId="1" xfId="0" applyFont="1" applyFill="1" applyBorder="1" applyAlignment="1">
      <alignment horizontal="center" wrapText="1"/>
    </xf>
    <xf numFmtId="0" fontId="32" fillId="5" borderId="1" xfId="0" applyFont="1" applyFill="1" applyBorder="1" applyAlignment="1">
      <alignment horizontal="center" wrapText="1"/>
    </xf>
    <xf numFmtId="4" fontId="32" fillId="5" borderId="1" xfId="0" applyNumberFormat="1" applyFont="1" applyFill="1" applyBorder="1" applyAlignment="1">
      <alignment horizontal="center" wrapText="1"/>
    </xf>
    <xf numFmtId="0" fontId="32" fillId="5" borderId="1" xfId="0" applyFont="1" applyFill="1" applyBorder="1" applyAlignment="1">
      <alignment horizontal="center"/>
    </xf>
    <xf numFmtId="49" fontId="35" fillId="0" borderId="1" xfId="0" applyNumberFormat="1" applyFont="1" applyBorder="1" applyAlignment="1">
      <alignment horizontal="left" wrapText="1"/>
    </xf>
    <xf numFmtId="49" fontId="35" fillId="0" borderId="1" xfId="0" applyNumberFormat="1" applyFont="1" applyBorder="1" applyAlignment="1">
      <alignment horizontal="left"/>
    </xf>
    <xf numFmtId="15" fontId="35" fillId="0" borderId="1" xfId="0" applyNumberFormat="1" applyFont="1" applyBorder="1" applyAlignment="1">
      <alignment horizontal="center"/>
    </xf>
    <xf numFmtId="14" fontId="35" fillId="0" borderId="1" xfId="0" applyNumberFormat="1" applyFont="1" applyBorder="1" applyAlignment="1">
      <alignment horizontal="center"/>
    </xf>
    <xf numFmtId="4" fontId="35" fillId="0" borderId="1" xfId="0" applyNumberFormat="1" applyFont="1" applyBorder="1" applyAlignment="1">
      <alignment horizontal="right"/>
    </xf>
    <xf numFmtId="49" fontId="35" fillId="0" borderId="1" xfId="0" applyNumberFormat="1" applyFont="1" applyBorder="1"/>
    <xf numFmtId="14" fontId="36" fillId="0" borderId="1" xfId="0" applyNumberFormat="1" applyFont="1" applyBorder="1" applyAlignment="1">
      <alignment horizontal="center"/>
    </xf>
    <xf numFmtId="4" fontId="36" fillId="0" borderId="33" xfId="0" applyNumberFormat="1" applyFont="1" applyBorder="1" applyAlignment="1">
      <alignment horizontal="right"/>
    </xf>
    <xf numFmtId="168" fontId="0" fillId="0" borderId="0" xfId="0" applyNumberFormat="1"/>
    <xf numFmtId="0" fontId="42" fillId="0" borderId="0" xfId="0" applyFont="1" applyAlignment="1">
      <alignment horizontal="center"/>
    </xf>
    <xf numFmtId="0" fontId="1" fillId="8" borderId="6" xfId="0" applyFont="1" applyFill="1" applyBorder="1" applyAlignment="1">
      <alignment horizontal="left"/>
    </xf>
    <xf numFmtId="0" fontId="1" fillId="8" borderId="7" xfId="0" applyFont="1" applyFill="1" applyBorder="1" applyAlignment="1">
      <alignment horizontal="left"/>
    </xf>
    <xf numFmtId="0" fontId="1" fillId="8" borderId="20" xfId="0" applyFont="1" applyFill="1" applyBorder="1" applyAlignment="1">
      <alignment horizontal="left"/>
    </xf>
    <xf numFmtId="0" fontId="0" fillId="8" borderId="6" xfId="0" applyFill="1" applyBorder="1" applyAlignment="1">
      <alignment horizontal="center"/>
    </xf>
    <xf numFmtId="0" fontId="0" fillId="8" borderId="34" xfId="0" applyFill="1" applyBorder="1" applyAlignment="1">
      <alignment horizontal="center"/>
    </xf>
    <xf numFmtId="0" fontId="0" fillId="8" borderId="7" xfId="0" applyFill="1" applyBorder="1"/>
    <xf numFmtId="0" fontId="1" fillId="8" borderId="8" xfId="0" applyFont="1" applyFill="1" applyBorder="1" applyAlignment="1">
      <alignment horizontal="center"/>
    </xf>
    <xf numFmtId="0" fontId="1" fillId="8" borderId="34" xfId="0" applyFont="1" applyFill="1" applyBorder="1" applyAlignment="1">
      <alignment horizontal="center"/>
    </xf>
    <xf numFmtId="169" fontId="12" fillId="8" borderId="9" xfId="0" applyNumberFormat="1" applyFont="1" applyFill="1" applyBorder="1" applyAlignment="1">
      <alignment horizontal="right"/>
    </xf>
    <xf numFmtId="14" fontId="1" fillId="8" borderId="16" xfId="0" applyNumberFormat="1" applyFont="1" applyFill="1" applyBorder="1" applyAlignment="1">
      <alignment horizontal="center"/>
    </xf>
    <xf numFmtId="0" fontId="1" fillId="8" borderId="10" xfId="0" applyFont="1" applyFill="1" applyBorder="1" applyAlignment="1">
      <alignment horizontal="center"/>
    </xf>
    <xf numFmtId="0" fontId="1" fillId="8" borderId="11" xfId="0" applyFont="1" applyFill="1" applyBorder="1" applyAlignment="1">
      <alignment horizontal="center"/>
    </xf>
    <xf numFmtId="0" fontId="1" fillId="8" borderId="17" xfId="0" applyFont="1" applyFill="1" applyBorder="1" applyAlignment="1">
      <alignment horizontal="center"/>
    </xf>
    <xf numFmtId="0" fontId="1" fillId="8" borderId="18" xfId="0" applyFont="1" applyFill="1" applyBorder="1" applyAlignment="1">
      <alignment horizontal="center"/>
    </xf>
    <xf numFmtId="170" fontId="43" fillId="0" borderId="25" xfId="0" applyNumberFormat="1" applyFont="1" applyBorder="1" applyAlignment="1">
      <alignment horizontal="center"/>
    </xf>
    <xf numFmtId="0" fontId="44" fillId="0" borderId="25" xfId="0" applyFont="1" applyBorder="1" applyAlignment="1">
      <alignment wrapText="1"/>
    </xf>
    <xf numFmtId="168" fontId="13" fillId="0" borderId="19" xfId="2" applyNumberFormat="1" applyFont="1" applyFill="1" applyBorder="1"/>
    <xf numFmtId="169" fontId="43" fillId="0" borderId="19" xfId="0" applyNumberFormat="1" applyFont="1" applyBorder="1"/>
    <xf numFmtId="169" fontId="43" fillId="0" borderId="31" xfId="0" applyNumberFormat="1" applyFont="1" applyBorder="1"/>
    <xf numFmtId="170" fontId="43" fillId="0" borderId="32" xfId="0" applyNumberFormat="1" applyFont="1" applyBorder="1" applyAlignment="1">
      <alignment horizontal="center"/>
    </xf>
    <xf numFmtId="0" fontId="44" fillId="0" borderId="32" xfId="0" applyFont="1" applyBorder="1" applyAlignment="1">
      <alignment wrapText="1"/>
    </xf>
    <xf numFmtId="169" fontId="43" fillId="0" borderId="15" xfId="0" applyNumberFormat="1" applyFont="1" applyBorder="1"/>
    <xf numFmtId="168" fontId="12" fillId="0" borderId="19" xfId="0" applyNumberFormat="1" applyFont="1" applyBorder="1" applyAlignment="1">
      <alignment horizontal="right"/>
    </xf>
    <xf numFmtId="169" fontId="12" fillId="0" borderId="19" xfId="0" applyNumberFormat="1" applyFont="1" applyBorder="1" applyAlignment="1">
      <alignment horizontal="right"/>
    </xf>
    <xf numFmtId="171" fontId="0" fillId="0" borderId="0" xfId="0" applyNumberFormat="1" applyAlignment="1">
      <alignment horizontal="center" vertical="center"/>
    </xf>
    <xf numFmtId="171" fontId="0" fillId="0" borderId="0" xfId="0" applyNumberFormat="1"/>
    <xf numFmtId="171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71" fontId="1" fillId="0" borderId="1" xfId="0" applyNumberFormat="1" applyFont="1" applyBorder="1" applyAlignment="1">
      <alignment horizontal="center" vertical="center" wrapText="1"/>
    </xf>
    <xf numFmtId="170" fontId="43" fillId="0" borderId="1" xfId="0" applyNumberFormat="1" applyFont="1" applyBorder="1" applyAlignment="1">
      <alignment horizontal="center"/>
    </xf>
    <xf numFmtId="0" fontId="43" fillId="0" borderId="1" xfId="0" applyFont="1" applyBorder="1" applyAlignment="1">
      <alignment wrapText="1"/>
    </xf>
    <xf numFmtId="0" fontId="43" fillId="0" borderId="1" xfId="0" applyFont="1" applyBorder="1" applyAlignment="1">
      <alignment horizontal="center" vertical="center"/>
    </xf>
    <xf numFmtId="0" fontId="4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9" fontId="43" fillId="0" borderId="1" xfId="0" applyNumberFormat="1" applyFont="1" applyBorder="1"/>
    <xf numFmtId="0" fontId="0" fillId="0" borderId="1" xfId="0" applyBorder="1" applyAlignment="1">
      <alignment horizontal="center" vertical="center"/>
    </xf>
    <xf numFmtId="171" fontId="0" fillId="0" borderId="1" xfId="0" applyNumberFormat="1" applyBorder="1" applyAlignment="1">
      <alignment horizontal="center" vertical="center"/>
    </xf>
    <xf numFmtId="0" fontId="43" fillId="0" borderId="0" xfId="0" applyFont="1"/>
    <xf numFmtId="0" fontId="43" fillId="0" borderId="1" xfId="0" applyFont="1" applyBorder="1"/>
    <xf numFmtId="0" fontId="1" fillId="0" borderId="28" xfId="0" applyFont="1" applyBorder="1" applyAlignment="1">
      <alignment horizontal="right" vertical="center"/>
    </xf>
    <xf numFmtId="0" fontId="1" fillId="0" borderId="35" xfId="0" applyFont="1" applyBorder="1" applyAlignment="1">
      <alignment horizontal="right" vertical="center"/>
    </xf>
    <xf numFmtId="171" fontId="1" fillId="0" borderId="21" xfId="4" applyNumberFormat="1" applyFont="1" applyBorder="1" applyAlignment="1">
      <alignment horizontal="center" vertical="center"/>
    </xf>
    <xf numFmtId="0" fontId="4" fillId="0" borderId="0" xfId="0" applyFont="1"/>
  </cellXfs>
  <cellStyles count="6">
    <cellStyle name="Millares" xfId="2" builtinId="3"/>
    <cellStyle name="Moneda" xfId="4" builtinId="4"/>
    <cellStyle name="Normal" xfId="0" builtinId="0"/>
    <cellStyle name="Normal 2" xfId="1" xr:uid="{6657D99E-5C3A-4D0F-9145-C589D949066E}"/>
    <cellStyle name="Normal 3" xfId="5" xr:uid="{A0A0581D-2F1B-4DEA-976D-28B54D448350}"/>
    <cellStyle name="Normal 4" xfId="3" xr:uid="{95D03590-EB7F-4EAC-A8B2-7064176C16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57152</xdr:rowOff>
    </xdr:from>
    <xdr:to>
      <xdr:col>1</xdr:col>
      <xdr:colOff>428625</xdr:colOff>
      <xdr:row>4</xdr:row>
      <xdr:rowOff>152400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B5EB740-4283-4050-B05C-F5391A976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1" y="57152"/>
          <a:ext cx="1533524" cy="10477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2933701</xdr:colOff>
      <xdr:row>0</xdr:row>
      <xdr:rowOff>19050</xdr:rowOff>
    </xdr:from>
    <xdr:to>
      <xdr:col>4</xdr:col>
      <xdr:colOff>4486275</xdr:colOff>
      <xdr:row>4</xdr:row>
      <xdr:rowOff>95250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6B436A5-477E-487E-AE78-BE9DBE335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326" y="19050"/>
          <a:ext cx="1552574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219075</xdr:colOff>
      <xdr:row>95</xdr:row>
      <xdr:rowOff>95250</xdr:rowOff>
    </xdr:from>
    <xdr:to>
      <xdr:col>1</xdr:col>
      <xdr:colOff>2257425</xdr:colOff>
      <xdr:row>100</xdr:row>
      <xdr:rowOff>2580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DA0691D8-64BE-435D-8223-A6B2079CB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8850" y="29337000"/>
          <a:ext cx="2038350" cy="878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4495800</xdr:colOff>
      <xdr:row>95</xdr:row>
      <xdr:rowOff>9525</xdr:rowOff>
    </xdr:from>
    <xdr:to>
      <xdr:col>6</xdr:col>
      <xdr:colOff>552451</xdr:colOff>
      <xdr:row>99</xdr:row>
      <xdr:rowOff>175649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A7FBC8B8-18FA-4BEB-A287-D1E476E54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4625" y="29251275"/>
          <a:ext cx="1885951" cy="937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501650</xdr:colOff>
      <xdr:row>161</xdr:row>
      <xdr:rowOff>180976</xdr:rowOff>
    </xdr:from>
    <xdr:to>
      <xdr:col>2</xdr:col>
      <xdr:colOff>2143125</xdr:colOff>
      <xdr:row>167</xdr:row>
      <xdr:rowOff>73122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23D69AE-2347-4877-BC1C-EB08E7A48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178550" y="182565676"/>
          <a:ext cx="1641475" cy="11875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162</xdr:row>
      <xdr:rowOff>95250</xdr:rowOff>
    </xdr:from>
    <xdr:to>
      <xdr:col>1</xdr:col>
      <xdr:colOff>333375</xdr:colOff>
      <xdr:row>166</xdr:row>
      <xdr:rowOff>133950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94547F9-E59C-4BD5-AEF7-0806F8EA73B7}"/>
            </a:ext>
            <a:ext uri="{147F2762-F138-4A5C-976F-8EAC2B608ADB}">
              <a16:predDERef xmlns:a16="http://schemas.microsoft.com/office/drawing/2014/main" pred="{61514675-B158-4576-BE9F-7FACC639E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82670450"/>
          <a:ext cx="1552575" cy="953100"/>
        </a:xfrm>
        <a:prstGeom prst="rect">
          <a:avLst/>
        </a:prstGeom>
      </xdr:spPr>
    </xdr:pic>
    <xdr:clientData/>
  </xdr:twoCellAnchor>
  <xdr:twoCellAnchor editAs="oneCell">
    <xdr:from>
      <xdr:col>4</xdr:col>
      <xdr:colOff>2095500</xdr:colOff>
      <xdr:row>270</xdr:row>
      <xdr:rowOff>66675</xdr:rowOff>
    </xdr:from>
    <xdr:to>
      <xdr:col>4</xdr:col>
      <xdr:colOff>4104514</xdr:colOff>
      <xdr:row>276</xdr:row>
      <xdr:rowOff>2320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80B0DF91-3E21-4392-A481-9A972D203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849100" y="203130150"/>
          <a:ext cx="2009014" cy="1259620"/>
        </a:xfrm>
        <a:prstGeom prst="rect">
          <a:avLst/>
        </a:prstGeom>
      </xdr:spPr>
    </xdr:pic>
    <xdr:clientData/>
  </xdr:twoCellAnchor>
  <xdr:twoCellAnchor editAs="oneCell">
    <xdr:from>
      <xdr:col>0</xdr:col>
      <xdr:colOff>590550</xdr:colOff>
      <xdr:row>425</xdr:row>
      <xdr:rowOff>9525</xdr:rowOff>
    </xdr:from>
    <xdr:to>
      <xdr:col>1</xdr:col>
      <xdr:colOff>1381125</xdr:colOff>
      <xdr:row>429</xdr:row>
      <xdr:rowOff>194314</xdr:rowOff>
    </xdr:to>
    <xdr:pic>
      <xdr:nvPicPr>
        <xdr:cNvPr id="10" name="Imagen 4">
          <a:extLst>
            <a:ext uri="{FF2B5EF4-FFF2-40B4-BE49-F238E27FC236}">
              <a16:creationId xmlns:a16="http://schemas.microsoft.com/office/drawing/2014/main" id="{A868E823-04DA-4FA2-85EA-6122A5848D44}"/>
            </a:ext>
            <a:ext uri="{147F2762-F138-4A5C-976F-8EAC2B608ADB}">
              <a16:predDERef xmlns:a16="http://schemas.microsoft.com/office/drawing/2014/main" pred="{1502B136-DF53-4F8C-BE42-C71FEEBB4A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90550" y="203073000"/>
          <a:ext cx="2009775" cy="1042039"/>
        </a:xfrm>
        <a:prstGeom prst="rect">
          <a:avLst/>
        </a:prstGeom>
      </xdr:spPr>
    </xdr:pic>
    <xdr:clientData/>
  </xdr:twoCellAnchor>
  <xdr:twoCellAnchor editAs="oneCell">
    <xdr:from>
      <xdr:col>4</xdr:col>
      <xdr:colOff>1409700</xdr:colOff>
      <xdr:row>424</xdr:row>
      <xdr:rowOff>38100</xdr:rowOff>
    </xdr:from>
    <xdr:to>
      <xdr:col>4</xdr:col>
      <xdr:colOff>3418714</xdr:colOff>
      <xdr:row>430</xdr:row>
      <xdr:rowOff>11845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E10AAE9D-CD7E-4596-B4F6-9463F66F0E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058525" y="202911075"/>
          <a:ext cx="2009014" cy="1259620"/>
        </a:xfrm>
        <a:prstGeom prst="rect">
          <a:avLst/>
        </a:prstGeom>
      </xdr:spPr>
    </xdr:pic>
    <xdr:clientData/>
  </xdr:twoCellAnchor>
  <xdr:twoCellAnchor editAs="oneCell">
    <xdr:from>
      <xdr:col>1</xdr:col>
      <xdr:colOff>361950</xdr:colOff>
      <xdr:row>337</xdr:row>
      <xdr:rowOff>9525</xdr:rowOff>
    </xdr:from>
    <xdr:to>
      <xdr:col>1</xdr:col>
      <xdr:colOff>2371725</xdr:colOff>
      <xdr:row>342</xdr:row>
      <xdr:rowOff>99064</xdr:rowOff>
    </xdr:to>
    <xdr:pic>
      <xdr:nvPicPr>
        <xdr:cNvPr id="12" name="Imagen 4">
          <a:extLst>
            <a:ext uri="{FF2B5EF4-FFF2-40B4-BE49-F238E27FC236}">
              <a16:creationId xmlns:a16="http://schemas.microsoft.com/office/drawing/2014/main" id="{49CDD84E-B865-4DB5-BDDF-236FC5D6CF88}"/>
            </a:ext>
            <a:ext uri="{147F2762-F138-4A5C-976F-8EAC2B608ADB}">
              <a16:predDERef xmlns:a16="http://schemas.microsoft.com/office/drawing/2014/main" pred="{1502B136-DF53-4F8C-BE42-C71FEEBB4A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81150" y="91925775"/>
          <a:ext cx="2009775" cy="1042039"/>
        </a:xfrm>
        <a:prstGeom prst="rect">
          <a:avLst/>
        </a:prstGeom>
      </xdr:spPr>
    </xdr:pic>
    <xdr:clientData/>
  </xdr:twoCellAnchor>
  <xdr:twoCellAnchor editAs="oneCell">
    <xdr:from>
      <xdr:col>4</xdr:col>
      <xdr:colOff>895350</xdr:colOff>
      <xdr:row>338</xdr:row>
      <xdr:rowOff>133350</xdr:rowOff>
    </xdr:from>
    <xdr:to>
      <xdr:col>4</xdr:col>
      <xdr:colOff>2904364</xdr:colOff>
      <xdr:row>345</xdr:row>
      <xdr:rowOff>59470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26A72DFF-6C4C-46A8-A241-8447C5512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267950" y="92240100"/>
          <a:ext cx="2009014" cy="1259620"/>
        </a:xfrm>
        <a:prstGeom prst="rect">
          <a:avLst/>
        </a:prstGeom>
      </xdr:spPr>
    </xdr:pic>
    <xdr:clientData/>
  </xdr:twoCellAnchor>
  <xdr:oneCellAnchor>
    <xdr:from>
      <xdr:col>1</xdr:col>
      <xdr:colOff>1974440</xdr:colOff>
      <xdr:row>492</xdr:row>
      <xdr:rowOff>133350</xdr:rowOff>
    </xdr:from>
    <xdr:ext cx="2125328" cy="1537595"/>
    <xdr:pic>
      <xdr:nvPicPr>
        <xdr:cNvPr id="18" name="Imagen 17">
          <a:extLst>
            <a:ext uri="{FF2B5EF4-FFF2-40B4-BE49-F238E27FC236}">
              <a16:creationId xmlns:a16="http://schemas.microsoft.com/office/drawing/2014/main" id="{754D2FC6-AFD0-456C-9DB5-8D75A8468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260440" y="206054325"/>
          <a:ext cx="2125328" cy="1537595"/>
        </a:xfrm>
        <a:prstGeom prst="rect">
          <a:avLst/>
        </a:prstGeom>
      </xdr:spPr>
    </xdr:pic>
    <xdr:clientData/>
  </xdr:oneCellAnchor>
  <xdr:twoCellAnchor editAs="oneCell">
    <xdr:from>
      <xdr:col>1</xdr:col>
      <xdr:colOff>504825</xdr:colOff>
      <xdr:row>270</xdr:row>
      <xdr:rowOff>28575</xdr:rowOff>
    </xdr:from>
    <xdr:to>
      <xdr:col>1</xdr:col>
      <xdr:colOff>2514600</xdr:colOff>
      <xdr:row>274</xdr:row>
      <xdr:rowOff>100293</xdr:rowOff>
    </xdr:to>
    <xdr:pic>
      <xdr:nvPicPr>
        <xdr:cNvPr id="20" name="Imagen 4">
          <a:extLst>
            <a:ext uri="{FF2B5EF4-FFF2-40B4-BE49-F238E27FC236}">
              <a16:creationId xmlns:a16="http://schemas.microsoft.com/office/drawing/2014/main" id="{64A6DD73-DEEE-4ADE-8987-1CD0CA17AA68}"/>
            </a:ext>
            <a:ext uri="{147F2762-F138-4A5C-976F-8EAC2B608ADB}">
              <a16:predDERef xmlns:a16="http://schemas.microsoft.com/office/drawing/2014/main" pred="{16C49292-F944-408A-9EF5-5F7E8AA13F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14600" y="78514575"/>
          <a:ext cx="2009775" cy="1043268"/>
        </a:xfrm>
        <a:prstGeom prst="rect">
          <a:avLst/>
        </a:prstGeom>
      </xdr:spPr>
    </xdr:pic>
    <xdr:clientData/>
  </xdr:twoCellAnchor>
  <xdr:twoCellAnchor editAs="oneCell">
    <xdr:from>
      <xdr:col>1</xdr:col>
      <xdr:colOff>1760054</xdr:colOff>
      <xdr:row>384</xdr:row>
      <xdr:rowOff>28575</xdr:rowOff>
    </xdr:from>
    <xdr:to>
      <xdr:col>2</xdr:col>
      <xdr:colOff>731354</xdr:colOff>
      <xdr:row>389</xdr:row>
      <xdr:rowOff>0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F012C164-1F1C-40F4-8D57-3FD65E17EE5D}"/>
            </a:ext>
            <a:ext uri="{147F2762-F138-4A5C-976F-8EAC2B608ADB}">
              <a16:predDERef xmlns:a16="http://schemas.microsoft.com/office/drawing/2014/main" pred="{BB2E6C77-F9DE-44CB-B9B3-0C83997EB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979254" y="105470325"/>
          <a:ext cx="1990725" cy="923925"/>
        </a:xfrm>
        <a:prstGeom prst="rect">
          <a:avLst/>
        </a:prstGeom>
      </xdr:spPr>
    </xdr:pic>
    <xdr:clientData/>
  </xdr:twoCellAnchor>
  <xdr:twoCellAnchor editAs="oneCell">
    <xdr:from>
      <xdr:col>4</xdr:col>
      <xdr:colOff>2550215</xdr:colOff>
      <xdr:row>384</xdr:row>
      <xdr:rowOff>152400</xdr:rowOff>
    </xdr:from>
    <xdr:to>
      <xdr:col>4</xdr:col>
      <xdr:colOff>4455214</xdr:colOff>
      <xdr:row>390</xdr:row>
      <xdr:rowOff>47625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9BAD775-CECB-4B25-B02F-083AE141C03F}"/>
            </a:ext>
            <a:ext uri="{147F2762-F138-4A5C-976F-8EAC2B608ADB}">
              <a16:predDERef xmlns:a16="http://schemas.microsoft.com/office/drawing/2014/main" pred="{0071B5D9-4D91-4A15-A7AF-F07009D19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922815" y="105594150"/>
          <a:ext cx="1904999" cy="98107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D36C0-2605-4E15-818C-CC9B13198EB8}">
  <dimension ref="A1:I528"/>
  <sheetViews>
    <sheetView tabSelected="1" topLeftCell="A429" workbookViewId="0">
      <selection activeCell="B470" sqref="B470"/>
    </sheetView>
  </sheetViews>
  <sheetFormatPr baseColWidth="10" defaultRowHeight="15" x14ac:dyDescent="0.25"/>
  <cols>
    <col min="1" max="1" width="18.28515625" customWidth="1"/>
    <col min="2" max="2" width="45.28515625" customWidth="1"/>
    <col min="3" max="3" width="45.42578125" customWidth="1"/>
    <col min="4" max="4" width="31.5703125" customWidth="1"/>
    <col min="5" max="5" width="73.140625" customWidth="1"/>
    <col min="6" max="6" width="14.28515625" customWidth="1"/>
    <col min="7" max="7" width="25.140625" customWidth="1"/>
    <col min="8" max="8" width="13" customWidth="1"/>
  </cols>
  <sheetData>
    <row r="1" spans="1:8" ht="18.75" x14ac:dyDescent="0.3">
      <c r="A1" s="42"/>
      <c r="B1" s="43"/>
      <c r="C1" s="44"/>
      <c r="D1" s="43"/>
      <c r="E1" s="44"/>
      <c r="F1" s="42"/>
      <c r="G1" s="42"/>
      <c r="H1" s="45"/>
    </row>
    <row r="2" spans="1:8" ht="18.75" x14ac:dyDescent="0.3">
      <c r="B2" s="43"/>
      <c r="C2" s="44"/>
      <c r="D2" s="46" t="s">
        <v>18</v>
      </c>
      <c r="E2" s="44"/>
      <c r="F2" s="42"/>
      <c r="G2" s="42"/>
      <c r="H2" s="45"/>
    </row>
    <row r="3" spans="1:8" ht="18.75" x14ac:dyDescent="0.3">
      <c r="A3" s="42"/>
      <c r="B3" s="43"/>
      <c r="C3" s="44"/>
      <c r="D3" s="46" t="s">
        <v>2</v>
      </c>
      <c r="E3" s="44"/>
      <c r="F3" s="42"/>
      <c r="G3" s="42"/>
      <c r="H3" s="45"/>
    </row>
    <row r="4" spans="1:8" ht="18.75" x14ac:dyDescent="0.3">
      <c r="A4" s="42"/>
      <c r="B4" s="43"/>
      <c r="C4" s="44"/>
      <c r="D4" s="46" t="s">
        <v>15</v>
      </c>
      <c r="E4" s="44"/>
      <c r="F4" s="42"/>
      <c r="G4" s="42"/>
      <c r="H4" s="45"/>
    </row>
    <row r="5" spans="1:8" ht="18.75" x14ac:dyDescent="0.3">
      <c r="A5" s="42"/>
      <c r="B5" s="43"/>
      <c r="C5" s="44"/>
      <c r="D5" s="134" t="s">
        <v>237</v>
      </c>
      <c r="E5" s="44"/>
      <c r="F5" s="42"/>
      <c r="G5" s="42"/>
      <c r="H5" s="45"/>
    </row>
    <row r="6" spans="1:8" ht="18.75" x14ac:dyDescent="0.3">
      <c r="A6" s="131"/>
      <c r="B6" s="132"/>
      <c r="C6" s="133"/>
      <c r="D6" s="134" t="s">
        <v>16</v>
      </c>
      <c r="E6" s="133"/>
      <c r="F6" s="131"/>
      <c r="G6" s="133"/>
      <c r="H6" s="135"/>
    </row>
    <row r="7" spans="1:8" ht="15.75" x14ac:dyDescent="0.25">
      <c r="A7" s="136" t="s">
        <v>238</v>
      </c>
      <c r="B7" s="136" t="s">
        <v>239</v>
      </c>
      <c r="C7" s="137" t="s">
        <v>0</v>
      </c>
      <c r="D7" s="136" t="s">
        <v>4</v>
      </c>
      <c r="E7" s="137" t="s">
        <v>240</v>
      </c>
      <c r="F7" s="136" t="s">
        <v>148</v>
      </c>
      <c r="G7" s="137" t="s">
        <v>14</v>
      </c>
      <c r="H7" s="138" t="s">
        <v>3</v>
      </c>
    </row>
    <row r="8" spans="1:8" ht="24.75" x14ac:dyDescent="0.25">
      <c r="A8" s="93" t="s">
        <v>241</v>
      </c>
      <c r="B8" s="139" t="s">
        <v>242</v>
      </c>
      <c r="C8" s="140" t="s">
        <v>219</v>
      </c>
      <c r="D8" s="139" t="s">
        <v>211</v>
      </c>
      <c r="E8" s="92" t="s">
        <v>243</v>
      </c>
      <c r="F8" s="139" t="s">
        <v>5</v>
      </c>
      <c r="G8" s="91" t="s">
        <v>244</v>
      </c>
      <c r="H8" s="94">
        <v>82600</v>
      </c>
    </row>
    <row r="9" spans="1:8" ht="24.75" x14ac:dyDescent="0.25">
      <c r="A9" s="93" t="s">
        <v>241</v>
      </c>
      <c r="B9" s="139" t="s">
        <v>245</v>
      </c>
      <c r="C9" s="140" t="s">
        <v>246</v>
      </c>
      <c r="D9" s="139" t="s">
        <v>247</v>
      </c>
      <c r="E9" s="92" t="s">
        <v>248</v>
      </c>
      <c r="F9" s="139" t="s">
        <v>5</v>
      </c>
      <c r="G9" s="91" t="s">
        <v>244</v>
      </c>
      <c r="H9" s="94">
        <v>118000</v>
      </c>
    </row>
    <row r="10" spans="1:8" ht="24.75" x14ac:dyDescent="0.25">
      <c r="A10" s="93" t="s">
        <v>249</v>
      </c>
      <c r="B10" s="139" t="s">
        <v>250</v>
      </c>
      <c r="C10" s="140" t="s">
        <v>251</v>
      </c>
      <c r="D10" s="139" t="s">
        <v>252</v>
      </c>
      <c r="E10" s="92" t="s">
        <v>253</v>
      </c>
      <c r="F10" s="139" t="s">
        <v>5</v>
      </c>
      <c r="G10" s="91" t="s">
        <v>244</v>
      </c>
      <c r="H10" s="94">
        <v>236000</v>
      </c>
    </row>
    <row r="11" spans="1:8" ht="24.75" x14ac:dyDescent="0.25">
      <c r="A11" s="93" t="s">
        <v>241</v>
      </c>
      <c r="B11" s="139" t="s">
        <v>254</v>
      </c>
      <c r="C11" s="140" t="s">
        <v>218</v>
      </c>
      <c r="D11" s="139" t="s">
        <v>203</v>
      </c>
      <c r="E11" s="92" t="s">
        <v>255</v>
      </c>
      <c r="F11" s="139" t="s">
        <v>5</v>
      </c>
      <c r="G11" s="91" t="s">
        <v>244</v>
      </c>
      <c r="H11" s="94">
        <v>212400</v>
      </c>
    </row>
    <row r="12" spans="1:8" ht="24.75" x14ac:dyDescent="0.25">
      <c r="A12" s="93" t="s">
        <v>256</v>
      </c>
      <c r="B12" s="139" t="s">
        <v>257</v>
      </c>
      <c r="C12" s="140" t="s">
        <v>258</v>
      </c>
      <c r="D12" s="139" t="s">
        <v>259</v>
      </c>
      <c r="E12" s="92" t="s">
        <v>260</v>
      </c>
      <c r="F12" s="139" t="s">
        <v>5</v>
      </c>
      <c r="G12" s="91" t="s">
        <v>244</v>
      </c>
      <c r="H12" s="94">
        <v>177000</v>
      </c>
    </row>
    <row r="13" spans="1:8" ht="24.75" x14ac:dyDescent="0.25">
      <c r="A13" s="93" t="s">
        <v>249</v>
      </c>
      <c r="B13" s="139" t="s">
        <v>261</v>
      </c>
      <c r="C13" s="140" t="s">
        <v>262</v>
      </c>
      <c r="D13" s="139" t="s">
        <v>263</v>
      </c>
      <c r="E13" s="92" t="s">
        <v>264</v>
      </c>
      <c r="F13" s="139" t="s">
        <v>5</v>
      </c>
      <c r="G13" s="91" t="s">
        <v>244</v>
      </c>
      <c r="H13" s="94">
        <v>59000</v>
      </c>
    </row>
    <row r="14" spans="1:8" ht="24.75" x14ac:dyDescent="0.25">
      <c r="A14" s="93" t="s">
        <v>265</v>
      </c>
      <c r="B14" s="139" t="s">
        <v>266</v>
      </c>
      <c r="C14" s="140" t="s">
        <v>267</v>
      </c>
      <c r="D14" s="139" t="s">
        <v>268</v>
      </c>
      <c r="E14" s="92" t="s">
        <v>269</v>
      </c>
      <c r="F14" s="139" t="s">
        <v>5</v>
      </c>
      <c r="G14" s="91" t="s">
        <v>244</v>
      </c>
      <c r="H14" s="94">
        <v>70800</v>
      </c>
    </row>
    <row r="15" spans="1:8" ht="24.75" x14ac:dyDescent="0.25">
      <c r="A15" s="93" t="s">
        <v>270</v>
      </c>
      <c r="B15" s="139" t="s">
        <v>271</v>
      </c>
      <c r="C15" s="140" t="s">
        <v>272</v>
      </c>
      <c r="D15" s="139" t="s">
        <v>273</v>
      </c>
      <c r="E15" s="92" t="s">
        <v>274</v>
      </c>
      <c r="F15" s="139" t="s">
        <v>5</v>
      </c>
      <c r="G15" s="91" t="s">
        <v>244</v>
      </c>
      <c r="H15" s="94">
        <v>70800</v>
      </c>
    </row>
    <row r="16" spans="1:8" ht="24.75" x14ac:dyDescent="0.25">
      <c r="A16" s="93" t="s">
        <v>270</v>
      </c>
      <c r="B16" s="139" t="s">
        <v>275</v>
      </c>
      <c r="C16" s="140" t="s">
        <v>276</v>
      </c>
      <c r="D16" s="139" t="s">
        <v>277</v>
      </c>
      <c r="E16" s="92" t="s">
        <v>278</v>
      </c>
      <c r="F16" s="139" t="s">
        <v>5</v>
      </c>
      <c r="G16" s="91" t="s">
        <v>244</v>
      </c>
      <c r="H16" s="94">
        <v>70800</v>
      </c>
    </row>
    <row r="17" spans="1:8" ht="24.75" x14ac:dyDescent="0.25">
      <c r="A17" s="93" t="s">
        <v>249</v>
      </c>
      <c r="B17" s="139" t="s">
        <v>279</v>
      </c>
      <c r="C17" s="140" t="s">
        <v>280</v>
      </c>
      <c r="D17" s="139" t="s">
        <v>281</v>
      </c>
      <c r="E17" s="92" t="s">
        <v>282</v>
      </c>
      <c r="F17" s="139" t="s">
        <v>5</v>
      </c>
      <c r="G17" s="91" t="s">
        <v>244</v>
      </c>
      <c r="H17" s="94">
        <v>177000</v>
      </c>
    </row>
    <row r="18" spans="1:8" ht="24.75" x14ac:dyDescent="0.25">
      <c r="A18" s="93" t="s">
        <v>256</v>
      </c>
      <c r="B18" s="139" t="s">
        <v>283</v>
      </c>
      <c r="C18" s="140" t="s">
        <v>284</v>
      </c>
      <c r="D18" s="139" t="s">
        <v>285</v>
      </c>
      <c r="E18" s="92" t="s">
        <v>286</v>
      </c>
      <c r="F18" s="139" t="s">
        <v>5</v>
      </c>
      <c r="G18" s="91" t="s">
        <v>244</v>
      </c>
      <c r="H18" s="94">
        <v>59000</v>
      </c>
    </row>
    <row r="19" spans="1:8" ht="24.75" x14ac:dyDescent="0.25">
      <c r="A19" s="93" t="s">
        <v>241</v>
      </c>
      <c r="B19" s="139" t="s">
        <v>287</v>
      </c>
      <c r="C19" s="140" t="s">
        <v>288</v>
      </c>
      <c r="D19" s="139" t="s">
        <v>289</v>
      </c>
      <c r="E19" s="92" t="s">
        <v>290</v>
      </c>
      <c r="F19" s="139" t="s">
        <v>5</v>
      </c>
      <c r="G19" s="91" t="s">
        <v>244</v>
      </c>
      <c r="H19" s="94">
        <v>70800</v>
      </c>
    </row>
    <row r="20" spans="1:8" ht="36.75" x14ac:dyDescent="0.25">
      <c r="A20" s="93" t="s">
        <v>241</v>
      </c>
      <c r="B20" s="139" t="s">
        <v>291</v>
      </c>
      <c r="C20" s="140" t="s">
        <v>200</v>
      </c>
      <c r="D20" s="139" t="s">
        <v>199</v>
      </c>
      <c r="E20" s="92" t="s">
        <v>292</v>
      </c>
      <c r="F20" s="139" t="s">
        <v>5</v>
      </c>
      <c r="G20" s="91" t="s">
        <v>244</v>
      </c>
      <c r="H20" s="94">
        <v>59000</v>
      </c>
    </row>
    <row r="21" spans="1:8" ht="24.75" x14ac:dyDescent="0.25">
      <c r="A21" s="93" t="s">
        <v>241</v>
      </c>
      <c r="B21" s="139" t="s">
        <v>293</v>
      </c>
      <c r="C21" s="140" t="s">
        <v>294</v>
      </c>
      <c r="D21" s="139" t="s">
        <v>295</v>
      </c>
      <c r="E21" s="92" t="s">
        <v>296</v>
      </c>
      <c r="F21" s="139" t="s">
        <v>5</v>
      </c>
      <c r="G21" s="91" t="s">
        <v>244</v>
      </c>
      <c r="H21" s="94">
        <v>47200</v>
      </c>
    </row>
    <row r="22" spans="1:8" ht="36.75" x14ac:dyDescent="0.25">
      <c r="A22" s="93" t="s">
        <v>241</v>
      </c>
      <c r="B22" s="139" t="s">
        <v>297</v>
      </c>
      <c r="C22" s="140" t="s">
        <v>207</v>
      </c>
      <c r="D22" s="139" t="s">
        <v>206</v>
      </c>
      <c r="E22" s="92" t="s">
        <v>298</v>
      </c>
      <c r="F22" s="139" t="s">
        <v>5</v>
      </c>
      <c r="G22" s="91" t="s">
        <v>244</v>
      </c>
      <c r="H22" s="94">
        <v>118000</v>
      </c>
    </row>
    <row r="23" spans="1:8" ht="24.75" x14ac:dyDescent="0.25">
      <c r="A23" s="93" t="s">
        <v>270</v>
      </c>
      <c r="B23" s="139" t="s">
        <v>299</v>
      </c>
      <c r="C23" s="140" t="s">
        <v>1</v>
      </c>
      <c r="D23" s="139" t="s">
        <v>179</v>
      </c>
      <c r="E23" s="92" t="s">
        <v>300</v>
      </c>
      <c r="F23" s="139" t="s">
        <v>6</v>
      </c>
      <c r="G23" s="91" t="s">
        <v>301</v>
      </c>
      <c r="H23" s="94">
        <v>15447.89</v>
      </c>
    </row>
    <row r="24" spans="1:8" ht="24.75" x14ac:dyDescent="0.25">
      <c r="A24" s="93" t="s">
        <v>270</v>
      </c>
      <c r="B24" s="139" t="s">
        <v>302</v>
      </c>
      <c r="C24" s="140" t="s">
        <v>1</v>
      </c>
      <c r="D24" s="139" t="s">
        <v>179</v>
      </c>
      <c r="E24" s="92" t="s">
        <v>303</v>
      </c>
      <c r="F24" s="139" t="s">
        <v>6</v>
      </c>
      <c r="G24" s="91" t="s">
        <v>301</v>
      </c>
      <c r="H24" s="94">
        <v>212364.67</v>
      </c>
    </row>
    <row r="25" spans="1:8" ht="24.75" x14ac:dyDescent="0.25">
      <c r="A25" s="93" t="s">
        <v>304</v>
      </c>
      <c r="B25" s="139" t="s">
        <v>305</v>
      </c>
      <c r="C25" s="140" t="s">
        <v>1</v>
      </c>
      <c r="D25" s="139" t="s">
        <v>179</v>
      </c>
      <c r="E25" s="92" t="s">
        <v>306</v>
      </c>
      <c r="F25" s="139" t="s">
        <v>163</v>
      </c>
      <c r="G25" s="91" t="s">
        <v>307</v>
      </c>
      <c r="H25" s="94">
        <v>37391.24</v>
      </c>
    </row>
    <row r="26" spans="1:8" ht="24.75" x14ac:dyDescent="0.25">
      <c r="A26" s="93" t="s">
        <v>304</v>
      </c>
      <c r="B26" s="139" t="s">
        <v>308</v>
      </c>
      <c r="C26" s="140" t="s">
        <v>1</v>
      </c>
      <c r="D26" s="139" t="s">
        <v>179</v>
      </c>
      <c r="E26" s="92" t="s">
        <v>309</v>
      </c>
      <c r="F26" s="139" t="s">
        <v>163</v>
      </c>
      <c r="G26" s="91" t="s">
        <v>307</v>
      </c>
      <c r="H26" s="94">
        <v>9470.5</v>
      </c>
    </row>
    <row r="27" spans="1:8" ht="48" x14ac:dyDescent="0.25">
      <c r="A27" s="93" t="s">
        <v>310</v>
      </c>
      <c r="B27" s="139" t="s">
        <v>311</v>
      </c>
      <c r="C27" s="140" t="s">
        <v>312</v>
      </c>
      <c r="D27" s="139" t="s">
        <v>313</v>
      </c>
      <c r="E27" s="92" t="s">
        <v>314</v>
      </c>
      <c r="F27" s="139" t="s">
        <v>7</v>
      </c>
      <c r="G27" s="91" t="s">
        <v>315</v>
      </c>
      <c r="H27" s="94">
        <v>82588.58</v>
      </c>
    </row>
    <row r="28" spans="1:8" ht="48" x14ac:dyDescent="0.25">
      <c r="A28" s="93" t="s">
        <v>256</v>
      </c>
      <c r="B28" s="139" t="s">
        <v>316</v>
      </c>
      <c r="C28" s="140" t="s">
        <v>312</v>
      </c>
      <c r="D28" s="139" t="s">
        <v>313</v>
      </c>
      <c r="E28" s="92" t="s">
        <v>317</v>
      </c>
      <c r="F28" s="139" t="s">
        <v>7</v>
      </c>
      <c r="G28" s="91" t="s">
        <v>315</v>
      </c>
      <c r="H28" s="94">
        <v>14762.69</v>
      </c>
    </row>
    <row r="29" spans="1:8" ht="48" x14ac:dyDescent="0.25">
      <c r="A29" s="93" t="s">
        <v>265</v>
      </c>
      <c r="B29" s="139" t="s">
        <v>318</v>
      </c>
      <c r="C29" s="140" t="s">
        <v>319</v>
      </c>
      <c r="D29" s="139" t="s">
        <v>320</v>
      </c>
      <c r="E29" s="92" t="s">
        <v>321</v>
      </c>
      <c r="F29" s="139" t="s">
        <v>7</v>
      </c>
      <c r="G29" s="91" t="s">
        <v>315</v>
      </c>
      <c r="H29" s="94">
        <v>14515.17</v>
      </c>
    </row>
    <row r="30" spans="1:8" ht="24.75" x14ac:dyDescent="0.25">
      <c r="A30" s="93" t="s">
        <v>322</v>
      </c>
      <c r="B30" s="139" t="s">
        <v>323</v>
      </c>
      <c r="C30" s="140" t="s">
        <v>149</v>
      </c>
      <c r="D30" s="139" t="s">
        <v>176</v>
      </c>
      <c r="E30" s="92" t="s">
        <v>324</v>
      </c>
      <c r="F30" s="139" t="s">
        <v>150</v>
      </c>
      <c r="G30" s="91" t="s">
        <v>325</v>
      </c>
      <c r="H30" s="94">
        <v>50000</v>
      </c>
    </row>
    <row r="31" spans="1:8" ht="24.75" x14ac:dyDescent="0.25">
      <c r="A31" s="93" t="s">
        <v>270</v>
      </c>
      <c r="B31" s="139" t="s">
        <v>326</v>
      </c>
      <c r="C31" s="140" t="s">
        <v>205</v>
      </c>
      <c r="D31" s="139" t="s">
        <v>204</v>
      </c>
      <c r="E31" s="92" t="s">
        <v>327</v>
      </c>
      <c r="F31" s="139" t="s">
        <v>157</v>
      </c>
      <c r="G31" s="91" t="s">
        <v>328</v>
      </c>
      <c r="H31" s="94">
        <v>4435</v>
      </c>
    </row>
    <row r="32" spans="1:8" ht="24.75" x14ac:dyDescent="0.25">
      <c r="A32" s="93" t="s">
        <v>329</v>
      </c>
      <c r="B32" s="139" t="s">
        <v>330</v>
      </c>
      <c r="C32" s="140" t="s">
        <v>331</v>
      </c>
      <c r="D32" s="139" t="s">
        <v>188</v>
      </c>
      <c r="E32" s="92" t="s">
        <v>332</v>
      </c>
      <c r="F32" s="139" t="s">
        <v>163</v>
      </c>
      <c r="G32" s="91" t="s">
        <v>307</v>
      </c>
      <c r="H32" s="94">
        <v>15615.6</v>
      </c>
    </row>
    <row r="33" spans="1:8" ht="24.75" x14ac:dyDescent="0.25">
      <c r="A33" s="93" t="s">
        <v>333</v>
      </c>
      <c r="B33" s="139" t="s">
        <v>334</v>
      </c>
      <c r="C33" s="140" t="s">
        <v>331</v>
      </c>
      <c r="D33" s="139" t="s">
        <v>188</v>
      </c>
      <c r="E33" s="92" t="s">
        <v>335</v>
      </c>
      <c r="F33" s="139" t="s">
        <v>163</v>
      </c>
      <c r="G33" s="91" t="s">
        <v>307</v>
      </c>
      <c r="H33" s="94">
        <v>12821.01</v>
      </c>
    </row>
    <row r="34" spans="1:8" ht="24.75" x14ac:dyDescent="0.25">
      <c r="A34" s="93" t="s">
        <v>256</v>
      </c>
      <c r="B34" s="139" t="s">
        <v>336</v>
      </c>
      <c r="C34" s="140" t="s">
        <v>337</v>
      </c>
      <c r="D34" s="139" t="s">
        <v>338</v>
      </c>
      <c r="E34" s="92" t="s">
        <v>339</v>
      </c>
      <c r="F34" s="139" t="s">
        <v>185</v>
      </c>
      <c r="G34" s="91" t="s">
        <v>340</v>
      </c>
      <c r="H34" s="94">
        <v>19297.87</v>
      </c>
    </row>
    <row r="35" spans="1:8" ht="24.75" x14ac:dyDescent="0.25">
      <c r="A35" s="93" t="s">
        <v>256</v>
      </c>
      <c r="B35" s="139" t="s">
        <v>336</v>
      </c>
      <c r="C35" s="140" t="s">
        <v>337</v>
      </c>
      <c r="D35" s="139" t="s">
        <v>338</v>
      </c>
      <c r="E35" s="92" t="s">
        <v>339</v>
      </c>
      <c r="F35" s="139" t="s">
        <v>235</v>
      </c>
      <c r="G35" s="91" t="s">
        <v>341</v>
      </c>
      <c r="H35" s="94">
        <v>41250</v>
      </c>
    </row>
    <row r="36" spans="1:8" ht="24.75" x14ac:dyDescent="0.25">
      <c r="A36" s="93" t="s">
        <v>304</v>
      </c>
      <c r="B36" s="139" t="s">
        <v>342</v>
      </c>
      <c r="C36" s="140" t="s">
        <v>172</v>
      </c>
      <c r="D36" s="139" t="s">
        <v>171</v>
      </c>
      <c r="E36" s="92" t="s">
        <v>343</v>
      </c>
      <c r="F36" s="139" t="s">
        <v>173</v>
      </c>
      <c r="G36" s="91" t="s">
        <v>344</v>
      </c>
      <c r="H36" s="94">
        <v>159410</v>
      </c>
    </row>
    <row r="37" spans="1:8" ht="24.75" x14ac:dyDescent="0.25">
      <c r="A37" s="93" t="s">
        <v>265</v>
      </c>
      <c r="B37" s="139" t="s">
        <v>345</v>
      </c>
      <c r="C37" s="140" t="s">
        <v>216</v>
      </c>
      <c r="D37" s="139" t="s">
        <v>201</v>
      </c>
      <c r="E37" s="92" t="s">
        <v>346</v>
      </c>
      <c r="F37" s="139" t="s">
        <v>5</v>
      </c>
      <c r="G37" s="91" t="s">
        <v>244</v>
      </c>
      <c r="H37" s="94">
        <v>47200</v>
      </c>
    </row>
    <row r="38" spans="1:8" ht="24" x14ac:dyDescent="0.25">
      <c r="A38" s="93" t="s">
        <v>347</v>
      </c>
      <c r="B38" s="139" t="s">
        <v>348</v>
      </c>
      <c r="C38" s="140" t="s">
        <v>349</v>
      </c>
      <c r="D38" s="139" t="s">
        <v>350</v>
      </c>
      <c r="E38" s="92" t="s">
        <v>351</v>
      </c>
      <c r="F38" s="139" t="s">
        <v>352</v>
      </c>
      <c r="G38" s="91" t="s">
        <v>353</v>
      </c>
      <c r="H38" s="94">
        <v>117764</v>
      </c>
    </row>
    <row r="39" spans="1:8" ht="24.75" x14ac:dyDescent="0.25">
      <c r="A39" s="93" t="s">
        <v>354</v>
      </c>
      <c r="B39" s="139" t="s">
        <v>355</v>
      </c>
      <c r="C39" s="140" t="s">
        <v>209</v>
      </c>
      <c r="D39" s="139" t="s">
        <v>208</v>
      </c>
      <c r="E39" s="92" t="s">
        <v>356</v>
      </c>
      <c r="F39" s="139" t="s">
        <v>210</v>
      </c>
      <c r="G39" s="91" t="s">
        <v>357</v>
      </c>
      <c r="H39" s="94">
        <v>39432.769999999997</v>
      </c>
    </row>
    <row r="40" spans="1:8" ht="24.75" x14ac:dyDescent="0.25">
      <c r="A40" s="93" t="s">
        <v>241</v>
      </c>
      <c r="B40" s="139" t="s">
        <v>358</v>
      </c>
      <c r="C40" s="140" t="s">
        <v>217</v>
      </c>
      <c r="D40" s="139" t="s">
        <v>202</v>
      </c>
      <c r="E40" s="92" t="s">
        <v>359</v>
      </c>
      <c r="F40" s="139" t="s">
        <v>5</v>
      </c>
      <c r="G40" s="91" t="s">
        <v>244</v>
      </c>
      <c r="H40" s="94">
        <v>188800</v>
      </c>
    </row>
    <row r="41" spans="1:8" ht="24.75" x14ac:dyDescent="0.25">
      <c r="A41" s="93" t="s">
        <v>249</v>
      </c>
      <c r="B41" s="139" t="s">
        <v>360</v>
      </c>
      <c r="C41" s="140" t="s">
        <v>361</v>
      </c>
      <c r="D41" s="139" t="s">
        <v>362</v>
      </c>
      <c r="E41" s="92" t="s">
        <v>363</v>
      </c>
      <c r="F41" s="139" t="s">
        <v>5</v>
      </c>
      <c r="G41" s="91" t="s">
        <v>244</v>
      </c>
      <c r="H41" s="94">
        <v>118000</v>
      </c>
    </row>
    <row r="42" spans="1:8" ht="24.75" x14ac:dyDescent="0.25">
      <c r="A42" s="93" t="s">
        <v>241</v>
      </c>
      <c r="B42" s="139" t="s">
        <v>364</v>
      </c>
      <c r="C42" s="140" t="s">
        <v>365</v>
      </c>
      <c r="D42" s="139" t="s">
        <v>366</v>
      </c>
      <c r="E42" s="92" t="s">
        <v>367</v>
      </c>
      <c r="F42" s="139" t="s">
        <v>5</v>
      </c>
      <c r="G42" s="91" t="s">
        <v>244</v>
      </c>
      <c r="H42" s="94">
        <v>236000</v>
      </c>
    </row>
    <row r="43" spans="1:8" ht="24.75" x14ac:dyDescent="0.25">
      <c r="A43" s="93" t="s">
        <v>368</v>
      </c>
      <c r="B43" s="139" t="s">
        <v>369</v>
      </c>
      <c r="C43" s="140" t="s">
        <v>370</v>
      </c>
      <c r="D43" s="139" t="s">
        <v>371</v>
      </c>
      <c r="E43" s="92" t="s">
        <v>372</v>
      </c>
      <c r="F43" s="139" t="s">
        <v>5</v>
      </c>
      <c r="G43" s="91" t="s">
        <v>244</v>
      </c>
      <c r="H43" s="94">
        <v>94400</v>
      </c>
    </row>
    <row r="44" spans="1:8" ht="36.75" x14ac:dyDescent="0.25">
      <c r="A44" s="93" t="s">
        <v>368</v>
      </c>
      <c r="B44" s="139" t="s">
        <v>373</v>
      </c>
      <c r="C44" s="140" t="s">
        <v>370</v>
      </c>
      <c r="D44" s="139" t="s">
        <v>371</v>
      </c>
      <c r="E44" s="92" t="s">
        <v>374</v>
      </c>
      <c r="F44" s="139" t="s">
        <v>5</v>
      </c>
      <c r="G44" s="91" t="s">
        <v>244</v>
      </c>
      <c r="H44" s="94">
        <v>236000</v>
      </c>
    </row>
    <row r="45" spans="1:8" x14ac:dyDescent="0.25">
      <c r="A45" s="93" t="s">
        <v>322</v>
      </c>
      <c r="B45" s="139" t="s">
        <v>375</v>
      </c>
      <c r="C45" s="140" t="s">
        <v>376</v>
      </c>
      <c r="D45" s="139" t="s">
        <v>377</v>
      </c>
      <c r="E45" s="92" t="s">
        <v>378</v>
      </c>
      <c r="F45" s="139" t="s">
        <v>379</v>
      </c>
      <c r="G45" s="91" t="s">
        <v>380</v>
      </c>
      <c r="H45" s="94">
        <v>10588.14</v>
      </c>
    </row>
    <row r="46" spans="1:8" x14ac:dyDescent="0.25">
      <c r="A46" s="93" t="s">
        <v>322</v>
      </c>
      <c r="B46" s="139" t="s">
        <v>375</v>
      </c>
      <c r="C46" s="140" t="s">
        <v>376</v>
      </c>
      <c r="D46" s="139" t="s">
        <v>377</v>
      </c>
      <c r="E46" s="92" t="s">
        <v>378</v>
      </c>
      <c r="F46" s="139" t="s">
        <v>230</v>
      </c>
      <c r="G46" s="91" t="s">
        <v>381</v>
      </c>
      <c r="H46" s="94">
        <v>1765.28</v>
      </c>
    </row>
    <row r="47" spans="1:8" x14ac:dyDescent="0.25">
      <c r="A47" s="93" t="s">
        <v>322</v>
      </c>
      <c r="B47" s="139" t="s">
        <v>375</v>
      </c>
      <c r="C47" s="140" t="s">
        <v>376</v>
      </c>
      <c r="D47" s="139" t="s">
        <v>377</v>
      </c>
      <c r="E47" s="92" t="s">
        <v>378</v>
      </c>
      <c r="F47" s="139" t="s">
        <v>170</v>
      </c>
      <c r="G47" s="91" t="s">
        <v>229</v>
      </c>
      <c r="H47" s="94">
        <v>2070.9</v>
      </c>
    </row>
    <row r="48" spans="1:8" ht="24" x14ac:dyDescent="0.25">
      <c r="A48" s="93" t="s">
        <v>322</v>
      </c>
      <c r="B48" s="139" t="s">
        <v>375</v>
      </c>
      <c r="C48" s="140" t="s">
        <v>376</v>
      </c>
      <c r="D48" s="139" t="s">
        <v>377</v>
      </c>
      <c r="E48" s="92" t="s">
        <v>378</v>
      </c>
      <c r="F48" s="139" t="s">
        <v>352</v>
      </c>
      <c r="G48" s="91" t="s">
        <v>353</v>
      </c>
      <c r="H48" s="94">
        <v>1416</v>
      </c>
    </row>
    <row r="49" spans="1:8" x14ac:dyDescent="0.25">
      <c r="A49" s="93" t="s">
        <v>322</v>
      </c>
      <c r="B49" s="139" t="s">
        <v>375</v>
      </c>
      <c r="C49" s="140" t="s">
        <v>376</v>
      </c>
      <c r="D49" s="139" t="s">
        <v>377</v>
      </c>
      <c r="E49" s="92" t="s">
        <v>378</v>
      </c>
      <c r="F49" s="139" t="s">
        <v>382</v>
      </c>
      <c r="G49" s="91" t="s">
        <v>383</v>
      </c>
      <c r="H49" s="94">
        <v>21747.4</v>
      </c>
    </row>
    <row r="50" spans="1:8" x14ac:dyDescent="0.25">
      <c r="A50" s="93" t="s">
        <v>322</v>
      </c>
      <c r="B50" s="139" t="s">
        <v>375</v>
      </c>
      <c r="C50" s="140" t="s">
        <v>376</v>
      </c>
      <c r="D50" s="139" t="s">
        <v>377</v>
      </c>
      <c r="E50" s="92" t="s">
        <v>378</v>
      </c>
      <c r="F50" s="139" t="s">
        <v>384</v>
      </c>
      <c r="G50" s="91" t="s">
        <v>385</v>
      </c>
      <c r="H50" s="94">
        <v>1911.6</v>
      </c>
    </row>
    <row r="51" spans="1:8" ht="36" x14ac:dyDescent="0.25">
      <c r="A51" s="93" t="s">
        <v>322</v>
      </c>
      <c r="B51" s="139" t="s">
        <v>375</v>
      </c>
      <c r="C51" s="140" t="s">
        <v>376</v>
      </c>
      <c r="D51" s="139" t="s">
        <v>377</v>
      </c>
      <c r="E51" s="92" t="s">
        <v>378</v>
      </c>
      <c r="F51" s="139" t="s">
        <v>386</v>
      </c>
      <c r="G51" s="91" t="s">
        <v>387</v>
      </c>
      <c r="H51" s="94">
        <v>10738</v>
      </c>
    </row>
    <row r="52" spans="1:8" ht="36" x14ac:dyDescent="0.25">
      <c r="A52" s="93" t="s">
        <v>333</v>
      </c>
      <c r="B52" s="139" t="s">
        <v>388</v>
      </c>
      <c r="C52" s="140" t="s">
        <v>389</v>
      </c>
      <c r="D52" s="139" t="s">
        <v>390</v>
      </c>
      <c r="E52" s="92" t="s">
        <v>391</v>
      </c>
      <c r="F52" s="139" t="s">
        <v>392</v>
      </c>
      <c r="G52" s="91" t="s">
        <v>393</v>
      </c>
      <c r="H52" s="94">
        <v>99130.18</v>
      </c>
    </row>
    <row r="53" spans="1:8" ht="24.75" x14ac:dyDescent="0.25">
      <c r="A53" s="93" t="s">
        <v>270</v>
      </c>
      <c r="B53" s="139" t="s">
        <v>394</v>
      </c>
      <c r="C53" s="140" t="s">
        <v>395</v>
      </c>
      <c r="D53" s="139" t="s">
        <v>396</v>
      </c>
      <c r="E53" s="92" t="s">
        <v>397</v>
      </c>
      <c r="F53" s="139" t="s">
        <v>5</v>
      </c>
      <c r="G53" s="91" t="s">
        <v>244</v>
      </c>
      <c r="H53" s="94">
        <v>118000</v>
      </c>
    </row>
    <row r="54" spans="1:8" ht="24.75" x14ac:dyDescent="0.25">
      <c r="A54" s="93" t="s">
        <v>249</v>
      </c>
      <c r="B54" s="139" t="s">
        <v>398</v>
      </c>
      <c r="C54" s="140" t="s">
        <v>399</v>
      </c>
      <c r="D54" s="139" t="s">
        <v>400</v>
      </c>
      <c r="E54" s="92" t="s">
        <v>401</v>
      </c>
      <c r="F54" s="139" t="s">
        <v>182</v>
      </c>
      <c r="G54" s="91" t="s">
        <v>402</v>
      </c>
      <c r="H54" s="94">
        <v>136256</v>
      </c>
    </row>
    <row r="55" spans="1:8" ht="36.75" x14ac:dyDescent="0.25">
      <c r="A55" s="93" t="s">
        <v>249</v>
      </c>
      <c r="B55" s="139" t="s">
        <v>403</v>
      </c>
      <c r="C55" s="140" t="s">
        <v>404</v>
      </c>
      <c r="D55" s="139" t="s">
        <v>405</v>
      </c>
      <c r="E55" s="92" t="s">
        <v>406</v>
      </c>
      <c r="F55" s="139" t="s">
        <v>407</v>
      </c>
      <c r="G55" s="91" t="s">
        <v>408</v>
      </c>
      <c r="H55" s="94">
        <v>43011.03</v>
      </c>
    </row>
    <row r="56" spans="1:8" ht="36.75" x14ac:dyDescent="0.25">
      <c r="A56" s="93" t="s">
        <v>249</v>
      </c>
      <c r="B56" s="139" t="s">
        <v>403</v>
      </c>
      <c r="C56" s="140" t="s">
        <v>404</v>
      </c>
      <c r="D56" s="139" t="s">
        <v>405</v>
      </c>
      <c r="E56" s="92" t="s">
        <v>406</v>
      </c>
      <c r="F56" s="139" t="s">
        <v>182</v>
      </c>
      <c r="G56" s="91" t="s">
        <v>402</v>
      </c>
      <c r="H56" s="94">
        <v>6467.55</v>
      </c>
    </row>
    <row r="57" spans="1:8" ht="24.75" x14ac:dyDescent="0.25">
      <c r="A57" s="93" t="s">
        <v>241</v>
      </c>
      <c r="B57" s="139" t="s">
        <v>409</v>
      </c>
      <c r="C57" s="140" t="s">
        <v>410</v>
      </c>
      <c r="D57" s="139" t="s">
        <v>411</v>
      </c>
      <c r="E57" s="92" t="s">
        <v>412</v>
      </c>
      <c r="F57" s="139" t="s">
        <v>5</v>
      </c>
      <c r="G57" s="91" t="s">
        <v>244</v>
      </c>
      <c r="H57" s="94">
        <v>94400</v>
      </c>
    </row>
    <row r="58" spans="1:8" ht="36.75" x14ac:dyDescent="0.25">
      <c r="A58" s="93" t="s">
        <v>241</v>
      </c>
      <c r="B58" s="139" t="s">
        <v>413</v>
      </c>
      <c r="C58" s="91" t="s">
        <v>414</v>
      </c>
      <c r="D58" s="139" t="s">
        <v>415</v>
      </c>
      <c r="E58" s="92" t="s">
        <v>416</v>
      </c>
      <c r="F58" s="139" t="s">
        <v>5</v>
      </c>
      <c r="G58" s="91" t="s">
        <v>244</v>
      </c>
      <c r="H58" s="94">
        <v>472000</v>
      </c>
    </row>
    <row r="59" spans="1:8" ht="36.75" x14ac:dyDescent="0.25">
      <c r="A59" s="93" t="s">
        <v>241</v>
      </c>
      <c r="B59" s="139" t="s">
        <v>417</v>
      </c>
      <c r="C59" s="91" t="s">
        <v>414</v>
      </c>
      <c r="D59" s="139" t="s">
        <v>415</v>
      </c>
      <c r="E59" s="92" t="s">
        <v>418</v>
      </c>
      <c r="F59" s="139" t="s">
        <v>5</v>
      </c>
      <c r="G59" s="91" t="s">
        <v>244</v>
      </c>
      <c r="H59" s="94">
        <v>236000</v>
      </c>
    </row>
    <row r="60" spans="1:8" ht="36" x14ac:dyDescent="0.25">
      <c r="A60" s="93" t="s">
        <v>241</v>
      </c>
      <c r="B60" s="139" t="s">
        <v>419</v>
      </c>
      <c r="C60" s="91" t="s">
        <v>220</v>
      </c>
      <c r="D60" s="139" t="s">
        <v>214</v>
      </c>
      <c r="E60" s="92" t="s">
        <v>420</v>
      </c>
      <c r="F60" s="139" t="s">
        <v>5</v>
      </c>
      <c r="G60" s="91" t="s">
        <v>244</v>
      </c>
      <c r="H60" s="94">
        <v>118000</v>
      </c>
    </row>
    <row r="61" spans="1:8" ht="36.75" x14ac:dyDescent="0.25">
      <c r="A61" s="93" t="s">
        <v>241</v>
      </c>
      <c r="B61" s="139" t="s">
        <v>421</v>
      </c>
      <c r="C61" s="140" t="s">
        <v>422</v>
      </c>
      <c r="D61" s="139" t="s">
        <v>423</v>
      </c>
      <c r="E61" s="92" t="s">
        <v>424</v>
      </c>
      <c r="F61" s="139" t="s">
        <v>5</v>
      </c>
      <c r="G61" s="91" t="s">
        <v>244</v>
      </c>
      <c r="H61" s="94">
        <v>1180000</v>
      </c>
    </row>
    <row r="62" spans="1:8" ht="36.75" x14ac:dyDescent="0.25">
      <c r="A62" s="93" t="s">
        <v>329</v>
      </c>
      <c r="B62" s="139" t="s">
        <v>425</v>
      </c>
      <c r="C62" s="91" t="s">
        <v>426</v>
      </c>
      <c r="D62" s="139" t="s">
        <v>427</v>
      </c>
      <c r="E62" s="92" t="s">
        <v>428</v>
      </c>
      <c r="F62" s="139" t="s">
        <v>5</v>
      </c>
      <c r="G62" s="91" t="s">
        <v>244</v>
      </c>
      <c r="H62" s="94">
        <v>354000</v>
      </c>
    </row>
    <row r="63" spans="1:8" ht="24.75" x14ac:dyDescent="0.25">
      <c r="A63" s="93" t="s">
        <v>241</v>
      </c>
      <c r="B63" s="139" t="s">
        <v>429</v>
      </c>
      <c r="C63" s="140" t="s">
        <v>430</v>
      </c>
      <c r="D63" s="139" t="s">
        <v>431</v>
      </c>
      <c r="E63" s="92" t="s">
        <v>432</v>
      </c>
      <c r="F63" s="139" t="s">
        <v>5</v>
      </c>
      <c r="G63" s="91" t="s">
        <v>244</v>
      </c>
      <c r="H63" s="94">
        <v>141600</v>
      </c>
    </row>
    <row r="64" spans="1:8" ht="24.75" x14ac:dyDescent="0.25">
      <c r="A64" s="93" t="s">
        <v>256</v>
      </c>
      <c r="B64" s="139" t="s">
        <v>433</v>
      </c>
      <c r="C64" s="140" t="s">
        <v>434</v>
      </c>
      <c r="D64" s="139" t="s">
        <v>435</v>
      </c>
      <c r="E64" s="92" t="s">
        <v>436</v>
      </c>
      <c r="F64" s="139" t="s">
        <v>5</v>
      </c>
      <c r="G64" s="91" t="s">
        <v>244</v>
      </c>
      <c r="H64" s="94">
        <v>188800</v>
      </c>
    </row>
    <row r="65" spans="1:8" ht="24.75" x14ac:dyDescent="0.25">
      <c r="A65" s="93" t="s">
        <v>310</v>
      </c>
      <c r="B65" s="139" t="s">
        <v>437</v>
      </c>
      <c r="C65" s="140" t="s">
        <v>175</v>
      </c>
      <c r="D65" s="139" t="s">
        <v>174</v>
      </c>
      <c r="E65" s="92" t="s">
        <v>438</v>
      </c>
      <c r="F65" s="139" t="s">
        <v>173</v>
      </c>
      <c r="G65" s="91" t="s">
        <v>344</v>
      </c>
      <c r="H65" s="94">
        <v>87289.64</v>
      </c>
    </row>
    <row r="66" spans="1:8" ht="36.75" x14ac:dyDescent="0.25">
      <c r="A66" s="93" t="s">
        <v>322</v>
      </c>
      <c r="B66" s="139" t="s">
        <v>439</v>
      </c>
      <c r="C66" s="140" t="s">
        <v>181</v>
      </c>
      <c r="D66" s="139" t="s">
        <v>180</v>
      </c>
      <c r="E66" s="92" t="s">
        <v>440</v>
      </c>
      <c r="F66" s="139" t="s">
        <v>182</v>
      </c>
      <c r="G66" s="91" t="s">
        <v>402</v>
      </c>
      <c r="H66" s="94">
        <v>438771.20000000001</v>
      </c>
    </row>
    <row r="67" spans="1:8" ht="24" x14ac:dyDescent="0.25">
      <c r="A67" s="93" t="s">
        <v>322</v>
      </c>
      <c r="B67" s="139" t="s">
        <v>441</v>
      </c>
      <c r="C67" s="140" t="s">
        <v>2</v>
      </c>
      <c r="D67" s="139" t="s">
        <v>177</v>
      </c>
      <c r="E67" s="92" t="s">
        <v>442</v>
      </c>
      <c r="F67" s="139" t="s">
        <v>8</v>
      </c>
      <c r="G67" s="91" t="s">
        <v>443</v>
      </c>
      <c r="H67" s="94">
        <v>286000</v>
      </c>
    </row>
    <row r="68" spans="1:8" x14ac:dyDescent="0.25">
      <c r="A68" s="93" t="s">
        <v>322</v>
      </c>
      <c r="B68" s="139" t="s">
        <v>444</v>
      </c>
      <c r="C68" s="140" t="s">
        <v>2</v>
      </c>
      <c r="D68" s="139" t="s">
        <v>177</v>
      </c>
      <c r="E68" s="92" t="s">
        <v>445</v>
      </c>
      <c r="F68" s="139" t="s">
        <v>13</v>
      </c>
      <c r="G68" s="91" t="s">
        <v>446</v>
      </c>
      <c r="H68" s="94">
        <v>4111500</v>
      </c>
    </row>
    <row r="69" spans="1:8" ht="24" x14ac:dyDescent="0.25">
      <c r="A69" s="93" t="s">
        <v>322</v>
      </c>
      <c r="B69" s="139" t="s">
        <v>444</v>
      </c>
      <c r="C69" s="140" t="s">
        <v>2</v>
      </c>
      <c r="D69" s="139" t="s">
        <v>177</v>
      </c>
      <c r="E69" s="92" t="s">
        <v>445</v>
      </c>
      <c r="F69" s="139" t="s">
        <v>10</v>
      </c>
      <c r="G69" s="91" t="s">
        <v>447</v>
      </c>
      <c r="H69" s="94">
        <v>286746.18</v>
      </c>
    </row>
    <row r="70" spans="1:8" ht="24" x14ac:dyDescent="0.25">
      <c r="A70" s="93" t="s">
        <v>322</v>
      </c>
      <c r="B70" s="139" t="s">
        <v>444</v>
      </c>
      <c r="C70" s="140" t="s">
        <v>2</v>
      </c>
      <c r="D70" s="139" t="s">
        <v>177</v>
      </c>
      <c r="E70" s="92" t="s">
        <v>445</v>
      </c>
      <c r="F70" s="139" t="s">
        <v>11</v>
      </c>
      <c r="G70" s="91" t="s">
        <v>448</v>
      </c>
      <c r="H70" s="94">
        <v>291916.5</v>
      </c>
    </row>
    <row r="71" spans="1:8" ht="24" x14ac:dyDescent="0.25">
      <c r="A71" s="93" t="s">
        <v>322</v>
      </c>
      <c r="B71" s="139" t="s">
        <v>444</v>
      </c>
      <c r="C71" s="140" t="s">
        <v>2</v>
      </c>
      <c r="D71" s="139" t="s">
        <v>177</v>
      </c>
      <c r="E71" s="92" t="s">
        <v>445</v>
      </c>
      <c r="F71" s="139" t="s">
        <v>12</v>
      </c>
      <c r="G71" s="91" t="s">
        <v>449</v>
      </c>
      <c r="H71" s="94">
        <v>40390.370000000003</v>
      </c>
    </row>
    <row r="72" spans="1:8" x14ac:dyDescent="0.25">
      <c r="A72" s="93" t="s">
        <v>322</v>
      </c>
      <c r="B72" s="139" t="s">
        <v>450</v>
      </c>
      <c r="C72" s="140" t="s">
        <v>2</v>
      </c>
      <c r="D72" s="139" t="s">
        <v>177</v>
      </c>
      <c r="E72" s="92" t="s">
        <v>451</v>
      </c>
      <c r="F72" s="139" t="s">
        <v>9</v>
      </c>
      <c r="G72" s="91" t="s">
        <v>452</v>
      </c>
      <c r="H72" s="94">
        <v>1810000</v>
      </c>
    </row>
    <row r="73" spans="1:8" ht="24" x14ac:dyDescent="0.25">
      <c r="A73" s="93" t="s">
        <v>322</v>
      </c>
      <c r="B73" s="139" t="s">
        <v>450</v>
      </c>
      <c r="C73" s="140" t="s">
        <v>2</v>
      </c>
      <c r="D73" s="139" t="s">
        <v>177</v>
      </c>
      <c r="E73" s="92" t="s">
        <v>451</v>
      </c>
      <c r="F73" s="139" t="s">
        <v>10</v>
      </c>
      <c r="G73" s="91" t="s">
        <v>447</v>
      </c>
      <c r="H73" s="94">
        <v>128329</v>
      </c>
    </row>
    <row r="74" spans="1:8" ht="24" x14ac:dyDescent="0.25">
      <c r="A74" s="93" t="s">
        <v>322</v>
      </c>
      <c r="B74" s="139" t="s">
        <v>450</v>
      </c>
      <c r="C74" s="140" t="s">
        <v>2</v>
      </c>
      <c r="D74" s="139" t="s">
        <v>177</v>
      </c>
      <c r="E74" s="92" t="s">
        <v>451</v>
      </c>
      <c r="F74" s="139" t="s">
        <v>11</v>
      </c>
      <c r="G74" s="91" t="s">
        <v>448</v>
      </c>
      <c r="H74" s="94">
        <v>128510</v>
      </c>
    </row>
    <row r="75" spans="1:8" ht="24" x14ac:dyDescent="0.25">
      <c r="A75" s="93" t="s">
        <v>322</v>
      </c>
      <c r="B75" s="139" t="s">
        <v>450</v>
      </c>
      <c r="C75" s="140" t="s">
        <v>2</v>
      </c>
      <c r="D75" s="139" t="s">
        <v>177</v>
      </c>
      <c r="E75" s="92" t="s">
        <v>451</v>
      </c>
      <c r="F75" s="139" t="s">
        <v>12</v>
      </c>
      <c r="G75" s="91" t="s">
        <v>449</v>
      </c>
      <c r="H75" s="94">
        <v>17369.060000000001</v>
      </c>
    </row>
    <row r="76" spans="1:8" x14ac:dyDescent="0.25">
      <c r="A76" s="93" t="s">
        <v>453</v>
      </c>
      <c r="B76" s="139" t="s">
        <v>454</v>
      </c>
      <c r="C76" s="140" t="s">
        <v>2</v>
      </c>
      <c r="D76" s="139" t="s">
        <v>177</v>
      </c>
      <c r="E76" s="92" t="s">
        <v>455</v>
      </c>
      <c r="F76" s="139" t="s">
        <v>13</v>
      </c>
      <c r="G76" s="91" t="s">
        <v>446</v>
      </c>
      <c r="H76" s="94">
        <v>68000</v>
      </c>
    </row>
    <row r="77" spans="1:8" ht="24" x14ac:dyDescent="0.25">
      <c r="A77" s="93" t="s">
        <v>453</v>
      </c>
      <c r="B77" s="139" t="s">
        <v>454</v>
      </c>
      <c r="C77" s="140" t="s">
        <v>2</v>
      </c>
      <c r="D77" s="139" t="s">
        <v>177</v>
      </c>
      <c r="E77" s="92" t="s">
        <v>455</v>
      </c>
      <c r="F77" s="139" t="s">
        <v>10</v>
      </c>
      <c r="G77" s="91" t="s">
        <v>447</v>
      </c>
      <c r="H77" s="94">
        <v>4821.2</v>
      </c>
    </row>
    <row r="78" spans="1:8" ht="24" x14ac:dyDescent="0.25">
      <c r="A78" s="93" t="s">
        <v>453</v>
      </c>
      <c r="B78" s="139" t="s">
        <v>454</v>
      </c>
      <c r="C78" s="140" t="s">
        <v>2</v>
      </c>
      <c r="D78" s="139" t="s">
        <v>177</v>
      </c>
      <c r="E78" s="92" t="s">
        <v>455</v>
      </c>
      <c r="F78" s="139" t="s">
        <v>11</v>
      </c>
      <c r="G78" s="91" t="s">
        <v>448</v>
      </c>
      <c r="H78" s="94">
        <v>4828</v>
      </c>
    </row>
    <row r="79" spans="1:8" ht="24" x14ac:dyDescent="0.25">
      <c r="A79" s="93" t="s">
        <v>453</v>
      </c>
      <c r="B79" s="139" t="s">
        <v>454</v>
      </c>
      <c r="C79" s="140" t="s">
        <v>2</v>
      </c>
      <c r="D79" s="139" t="s">
        <v>177</v>
      </c>
      <c r="E79" s="92" t="s">
        <v>455</v>
      </c>
      <c r="F79" s="139" t="s">
        <v>12</v>
      </c>
      <c r="G79" s="91" t="s">
        <v>449</v>
      </c>
      <c r="H79" s="94">
        <v>782</v>
      </c>
    </row>
    <row r="80" spans="1:8" x14ac:dyDescent="0.25">
      <c r="A80" s="93" t="s">
        <v>456</v>
      </c>
      <c r="B80" s="139" t="s">
        <v>457</v>
      </c>
      <c r="C80" s="140" t="s">
        <v>2</v>
      </c>
      <c r="D80" s="139" t="s">
        <v>177</v>
      </c>
      <c r="E80" s="92" t="s">
        <v>458</v>
      </c>
      <c r="F80" s="139" t="s">
        <v>178</v>
      </c>
      <c r="G80" s="91" t="s">
        <v>459</v>
      </c>
      <c r="H80" s="94">
        <v>105000</v>
      </c>
    </row>
    <row r="81" spans="1:9" ht="24" x14ac:dyDescent="0.25">
      <c r="A81" s="93" t="s">
        <v>456</v>
      </c>
      <c r="B81" s="139" t="s">
        <v>457</v>
      </c>
      <c r="C81" s="140" t="s">
        <v>2</v>
      </c>
      <c r="D81" s="139" t="s">
        <v>177</v>
      </c>
      <c r="E81" s="92" t="s">
        <v>458</v>
      </c>
      <c r="F81" s="139" t="s">
        <v>10</v>
      </c>
      <c r="G81" s="91" t="s">
        <v>447</v>
      </c>
      <c r="H81" s="94">
        <v>7444.5</v>
      </c>
    </row>
    <row r="82" spans="1:9" ht="24" x14ac:dyDescent="0.25">
      <c r="A82" s="93" t="s">
        <v>456</v>
      </c>
      <c r="B82" s="139" t="s">
        <v>457</v>
      </c>
      <c r="C82" s="140" t="s">
        <v>2</v>
      </c>
      <c r="D82" s="139" t="s">
        <v>177</v>
      </c>
      <c r="E82" s="92" t="s">
        <v>458</v>
      </c>
      <c r="F82" s="139" t="s">
        <v>11</v>
      </c>
      <c r="G82" s="91" t="s">
        <v>448</v>
      </c>
      <c r="H82" s="94">
        <v>7455</v>
      </c>
    </row>
    <row r="83" spans="1:9" ht="24" x14ac:dyDescent="0.25">
      <c r="A83" s="93" t="s">
        <v>456</v>
      </c>
      <c r="B83" s="139" t="s">
        <v>457</v>
      </c>
      <c r="C83" s="140" t="s">
        <v>2</v>
      </c>
      <c r="D83" s="139" t="s">
        <v>177</v>
      </c>
      <c r="E83" s="92" t="s">
        <v>458</v>
      </c>
      <c r="F83" s="139" t="s">
        <v>12</v>
      </c>
      <c r="G83" s="91" t="s">
        <v>449</v>
      </c>
      <c r="H83" s="94">
        <v>633.08000000000004</v>
      </c>
    </row>
    <row r="84" spans="1:9" ht="15.75" customHeight="1" x14ac:dyDescent="0.25">
      <c r="A84" s="141"/>
      <c r="B84" s="142"/>
      <c r="C84" s="143"/>
      <c r="D84" s="141"/>
      <c r="E84" s="143"/>
      <c r="F84" s="141"/>
      <c r="G84" s="144" t="s">
        <v>17</v>
      </c>
      <c r="H84" s="145">
        <f>SUM(H8:H83)</f>
        <v>14459054.799999999</v>
      </c>
    </row>
    <row r="85" spans="1:9" ht="15.75" customHeight="1" x14ac:dyDescent="0.25">
      <c r="A85" s="148"/>
      <c r="B85" s="149"/>
      <c r="C85" s="150"/>
      <c r="D85" s="148"/>
      <c r="E85" s="150"/>
      <c r="F85" s="148"/>
      <c r="G85" s="151"/>
      <c r="H85" s="152"/>
    </row>
    <row r="86" spans="1:9" ht="15.75" customHeight="1" x14ac:dyDescent="0.25">
      <c r="A86" s="148"/>
      <c r="B86" s="149"/>
      <c r="C86" s="150"/>
      <c r="D86" s="148"/>
      <c r="E86" s="150"/>
      <c r="F86" s="148"/>
      <c r="G86" s="151"/>
      <c r="H86" s="152"/>
    </row>
    <row r="87" spans="1:9" ht="15.75" customHeight="1" x14ac:dyDescent="0.25">
      <c r="A87" s="146"/>
      <c r="B87" s="2"/>
      <c r="C87" s="147"/>
      <c r="D87" s="146"/>
      <c r="E87" s="147"/>
      <c r="F87" s="146"/>
      <c r="G87" s="147"/>
      <c r="H87" s="85"/>
    </row>
    <row r="88" spans="1:9" ht="18.75" x14ac:dyDescent="0.3">
      <c r="A88" s="47"/>
      <c r="B88" s="40"/>
      <c r="C88" s="49"/>
      <c r="D88" s="86" t="s">
        <v>117</v>
      </c>
      <c r="E88" s="50"/>
      <c r="F88" s="51" t="s">
        <v>103</v>
      </c>
      <c r="G88" s="48"/>
      <c r="H88" s="35"/>
    </row>
    <row r="89" spans="1:9" ht="23.25" customHeight="1" x14ac:dyDescent="0.3">
      <c r="A89" s="47"/>
      <c r="B89" s="40"/>
      <c r="C89" s="49"/>
      <c r="D89" s="86" t="s">
        <v>22</v>
      </c>
      <c r="E89" s="50"/>
      <c r="F89" s="51" t="s">
        <v>104</v>
      </c>
      <c r="G89" s="48"/>
      <c r="H89" s="35"/>
    </row>
    <row r="90" spans="1:9" ht="18.75" x14ac:dyDescent="0.3">
      <c r="A90" s="47"/>
      <c r="B90" s="40"/>
      <c r="C90" s="49"/>
      <c r="D90" s="87" t="s">
        <v>118</v>
      </c>
      <c r="E90" s="50"/>
      <c r="F90" s="51" t="s">
        <v>105</v>
      </c>
      <c r="G90" s="48"/>
      <c r="H90" s="35"/>
    </row>
    <row r="91" spans="1:9" x14ac:dyDescent="0.25">
      <c r="E91" s="12"/>
      <c r="H91" s="85"/>
    </row>
    <row r="92" spans="1:9" x14ac:dyDescent="0.25">
      <c r="E92" s="12"/>
      <c r="H92" s="85"/>
    </row>
    <row r="93" spans="1:9" x14ac:dyDescent="0.25">
      <c r="E93" s="12"/>
      <c r="H93" s="85"/>
    </row>
    <row r="96" spans="1:9" s="33" customFormat="1" ht="15.75" x14ac:dyDescent="0.25">
      <c r="A96" s="88"/>
      <c r="B96" s="89"/>
      <c r="D96" s="34"/>
      <c r="F96" s="90"/>
      <c r="G96" s="90"/>
      <c r="I96" s="54"/>
    </row>
    <row r="97" spans="1:9" s="33" customFormat="1" ht="15.75" x14ac:dyDescent="0.25">
      <c r="A97" s="127" t="s">
        <v>151</v>
      </c>
      <c r="B97" s="127"/>
      <c r="C97" s="127"/>
      <c r="D97" s="127"/>
      <c r="E97" s="127"/>
      <c r="F97" s="127"/>
      <c r="G97" s="127"/>
      <c r="H97" s="127"/>
      <c r="I97" s="127"/>
    </row>
    <row r="98" spans="1:9" s="33" customFormat="1" ht="15.75" customHeight="1" x14ac:dyDescent="0.25">
      <c r="A98" s="128" t="s">
        <v>152</v>
      </c>
      <c r="B98" s="128"/>
      <c r="C98" s="128"/>
      <c r="D98" s="128"/>
      <c r="E98" s="128"/>
      <c r="F98" s="128"/>
      <c r="G98" s="128"/>
      <c r="H98" s="128"/>
      <c r="I98" s="128"/>
    </row>
    <row r="99" spans="1:9" s="33" customFormat="1" ht="13.5" customHeight="1" x14ac:dyDescent="0.25">
      <c r="A99" s="127" t="s">
        <v>153</v>
      </c>
      <c r="B99" s="127"/>
      <c r="C99" s="127"/>
      <c r="D99" s="127"/>
      <c r="E99" s="127"/>
      <c r="F99" s="127"/>
      <c r="G99" s="127"/>
      <c r="H99" s="127"/>
      <c r="I99" s="127"/>
    </row>
    <row r="100" spans="1:9" s="33" customFormat="1" ht="15.75" x14ac:dyDescent="0.25">
      <c r="A100" s="127" t="s">
        <v>463</v>
      </c>
      <c r="B100" s="127"/>
      <c r="C100" s="127"/>
      <c r="D100" s="127"/>
      <c r="E100" s="127"/>
      <c r="F100" s="127"/>
      <c r="G100" s="127"/>
      <c r="H100" s="127"/>
      <c r="I100" s="127"/>
    </row>
    <row r="101" spans="1:9" s="33" customFormat="1" ht="15.75" x14ac:dyDescent="0.25">
      <c r="A101" s="129" t="s">
        <v>164</v>
      </c>
      <c r="B101" s="129"/>
      <c r="C101" s="129"/>
      <c r="D101" s="129"/>
      <c r="E101" s="129"/>
      <c r="F101" s="129"/>
      <c r="G101" s="129"/>
      <c r="H101" s="129"/>
      <c r="I101" s="129"/>
    </row>
    <row r="102" spans="1:9" ht="24.75" x14ac:dyDescent="0.25">
      <c r="A102" s="153" t="s">
        <v>139</v>
      </c>
      <c r="B102" s="153" t="s">
        <v>123</v>
      </c>
      <c r="C102" s="153" t="s">
        <v>215</v>
      </c>
      <c r="D102" s="153" t="s">
        <v>162</v>
      </c>
      <c r="E102" s="154" t="s">
        <v>140</v>
      </c>
      <c r="F102" s="155" t="s">
        <v>141</v>
      </c>
      <c r="G102" s="155" t="s">
        <v>142</v>
      </c>
      <c r="H102" s="154" t="s">
        <v>143</v>
      </c>
      <c r="I102" s="156" t="s">
        <v>144</v>
      </c>
    </row>
    <row r="103" spans="1:9" ht="48.75" x14ac:dyDescent="0.25">
      <c r="A103" s="140" t="s">
        <v>219</v>
      </c>
      <c r="B103" s="157" t="s">
        <v>243</v>
      </c>
      <c r="C103" s="158" t="s">
        <v>242</v>
      </c>
      <c r="D103" s="159" t="s">
        <v>241</v>
      </c>
      <c r="E103" s="160">
        <v>44926</v>
      </c>
      <c r="F103" s="161">
        <v>82600</v>
      </c>
      <c r="G103" s="161">
        <f>+F103</f>
        <v>82600</v>
      </c>
      <c r="H103" s="95">
        <v>0</v>
      </c>
      <c r="I103" s="95" t="s">
        <v>145</v>
      </c>
    </row>
    <row r="104" spans="1:9" ht="48.75" x14ac:dyDescent="0.25">
      <c r="A104" s="140" t="s">
        <v>246</v>
      </c>
      <c r="B104" s="157" t="s">
        <v>248</v>
      </c>
      <c r="C104" s="158" t="s">
        <v>245</v>
      </c>
      <c r="D104" s="159" t="s">
        <v>241</v>
      </c>
      <c r="E104" s="160">
        <v>44926</v>
      </c>
      <c r="F104" s="161">
        <v>118000</v>
      </c>
      <c r="G104" s="161">
        <f t="shared" ref="G104:G145" si="0">+F104</f>
        <v>118000</v>
      </c>
      <c r="H104" s="95">
        <v>0</v>
      </c>
      <c r="I104" s="95" t="s">
        <v>145</v>
      </c>
    </row>
    <row r="105" spans="1:9" ht="36.75" x14ac:dyDescent="0.25">
      <c r="A105" s="140" t="s">
        <v>251</v>
      </c>
      <c r="B105" s="157" t="s">
        <v>253</v>
      </c>
      <c r="C105" s="158" t="s">
        <v>250</v>
      </c>
      <c r="D105" s="159" t="s">
        <v>249</v>
      </c>
      <c r="E105" s="160">
        <v>44926</v>
      </c>
      <c r="F105" s="161">
        <v>236000</v>
      </c>
      <c r="G105" s="161">
        <f t="shared" si="0"/>
        <v>236000</v>
      </c>
      <c r="H105" s="95">
        <v>0</v>
      </c>
      <c r="I105" s="95" t="s">
        <v>145</v>
      </c>
    </row>
    <row r="106" spans="1:9" ht="48.75" x14ac:dyDescent="0.25">
      <c r="A106" s="140" t="s">
        <v>218</v>
      </c>
      <c r="B106" s="157" t="s">
        <v>255</v>
      </c>
      <c r="C106" s="158" t="s">
        <v>254</v>
      </c>
      <c r="D106" s="159" t="s">
        <v>241</v>
      </c>
      <c r="E106" s="160">
        <v>44926</v>
      </c>
      <c r="F106" s="161">
        <v>212400</v>
      </c>
      <c r="G106" s="161">
        <f t="shared" si="0"/>
        <v>212400</v>
      </c>
      <c r="H106" s="95">
        <v>0</v>
      </c>
      <c r="I106" s="95" t="s">
        <v>145</v>
      </c>
    </row>
    <row r="107" spans="1:9" ht="36.75" x14ac:dyDescent="0.25">
      <c r="A107" s="140" t="s">
        <v>258</v>
      </c>
      <c r="B107" s="157" t="s">
        <v>260</v>
      </c>
      <c r="C107" s="158" t="s">
        <v>257</v>
      </c>
      <c r="D107" s="159" t="s">
        <v>256</v>
      </c>
      <c r="E107" s="160">
        <v>44926</v>
      </c>
      <c r="F107" s="161">
        <v>177000</v>
      </c>
      <c r="G107" s="161">
        <f t="shared" si="0"/>
        <v>177000</v>
      </c>
      <c r="H107" s="95">
        <v>0</v>
      </c>
      <c r="I107" s="95" t="s">
        <v>145</v>
      </c>
    </row>
    <row r="108" spans="1:9" ht="36.75" x14ac:dyDescent="0.25">
      <c r="A108" s="140" t="s">
        <v>262</v>
      </c>
      <c r="B108" s="157" t="s">
        <v>264</v>
      </c>
      <c r="C108" s="158" t="s">
        <v>261</v>
      </c>
      <c r="D108" s="159" t="s">
        <v>249</v>
      </c>
      <c r="E108" s="160">
        <v>44926</v>
      </c>
      <c r="F108" s="161">
        <v>59000</v>
      </c>
      <c r="G108" s="161">
        <f t="shared" si="0"/>
        <v>59000</v>
      </c>
      <c r="H108" s="95">
        <v>0</v>
      </c>
      <c r="I108" s="95" t="s">
        <v>145</v>
      </c>
    </row>
    <row r="109" spans="1:9" ht="36.75" x14ac:dyDescent="0.25">
      <c r="A109" s="140" t="s">
        <v>267</v>
      </c>
      <c r="B109" s="157" t="s">
        <v>269</v>
      </c>
      <c r="C109" s="158" t="s">
        <v>266</v>
      </c>
      <c r="D109" s="159" t="s">
        <v>265</v>
      </c>
      <c r="E109" s="160">
        <v>44926</v>
      </c>
      <c r="F109" s="161">
        <v>70800</v>
      </c>
      <c r="G109" s="161">
        <f t="shared" si="0"/>
        <v>70800</v>
      </c>
      <c r="H109" s="95">
        <v>0</v>
      </c>
      <c r="I109" s="95" t="s">
        <v>145</v>
      </c>
    </row>
    <row r="110" spans="1:9" ht="36.75" x14ac:dyDescent="0.25">
      <c r="A110" s="140" t="s">
        <v>272</v>
      </c>
      <c r="B110" s="157" t="s">
        <v>274</v>
      </c>
      <c r="C110" s="158" t="s">
        <v>271</v>
      </c>
      <c r="D110" s="159" t="s">
        <v>270</v>
      </c>
      <c r="E110" s="160">
        <v>44926</v>
      </c>
      <c r="F110" s="161">
        <v>70800</v>
      </c>
      <c r="G110" s="161">
        <f t="shared" si="0"/>
        <v>70800</v>
      </c>
      <c r="H110" s="95">
        <v>0</v>
      </c>
      <c r="I110" s="95" t="s">
        <v>145</v>
      </c>
    </row>
    <row r="111" spans="1:9" ht="36.75" x14ac:dyDescent="0.25">
      <c r="A111" s="140" t="s">
        <v>276</v>
      </c>
      <c r="B111" s="157" t="s">
        <v>278</v>
      </c>
      <c r="C111" s="158" t="s">
        <v>275</v>
      </c>
      <c r="D111" s="159" t="s">
        <v>270</v>
      </c>
      <c r="E111" s="160">
        <v>44926</v>
      </c>
      <c r="F111" s="161">
        <v>70800</v>
      </c>
      <c r="G111" s="161">
        <f t="shared" si="0"/>
        <v>70800</v>
      </c>
      <c r="H111" s="95">
        <v>0</v>
      </c>
      <c r="I111" s="95" t="s">
        <v>145</v>
      </c>
    </row>
    <row r="112" spans="1:9" ht="36.75" x14ac:dyDescent="0.25">
      <c r="A112" s="140" t="s">
        <v>280</v>
      </c>
      <c r="B112" s="157" t="s">
        <v>282</v>
      </c>
      <c r="C112" s="158" t="s">
        <v>279</v>
      </c>
      <c r="D112" s="159" t="s">
        <v>249</v>
      </c>
      <c r="E112" s="160">
        <v>44926</v>
      </c>
      <c r="F112" s="161">
        <v>177000</v>
      </c>
      <c r="G112" s="161">
        <f t="shared" si="0"/>
        <v>177000</v>
      </c>
      <c r="H112" s="95">
        <v>0</v>
      </c>
      <c r="I112" s="95" t="s">
        <v>145</v>
      </c>
    </row>
    <row r="113" spans="1:9" ht="36.75" x14ac:dyDescent="0.25">
      <c r="A113" s="140" t="s">
        <v>284</v>
      </c>
      <c r="B113" s="157" t="s">
        <v>286</v>
      </c>
      <c r="C113" s="158" t="s">
        <v>283</v>
      </c>
      <c r="D113" s="159" t="s">
        <v>256</v>
      </c>
      <c r="E113" s="160">
        <v>44926</v>
      </c>
      <c r="F113" s="161">
        <v>59000</v>
      </c>
      <c r="G113" s="161">
        <f t="shared" si="0"/>
        <v>59000</v>
      </c>
      <c r="H113" s="95">
        <v>0</v>
      </c>
      <c r="I113" s="95" t="s">
        <v>145</v>
      </c>
    </row>
    <row r="114" spans="1:9" ht="48.75" x14ac:dyDescent="0.25">
      <c r="A114" s="140" t="s">
        <v>288</v>
      </c>
      <c r="B114" s="157" t="s">
        <v>290</v>
      </c>
      <c r="C114" s="158" t="s">
        <v>287</v>
      </c>
      <c r="D114" s="159" t="s">
        <v>241</v>
      </c>
      <c r="E114" s="160">
        <v>44926</v>
      </c>
      <c r="F114" s="161">
        <v>70800</v>
      </c>
      <c r="G114" s="161">
        <f t="shared" si="0"/>
        <v>70800</v>
      </c>
      <c r="H114" s="95">
        <v>0</v>
      </c>
      <c r="I114" s="95" t="s">
        <v>145</v>
      </c>
    </row>
    <row r="115" spans="1:9" ht="48.75" x14ac:dyDescent="0.25">
      <c r="A115" s="140" t="s">
        <v>200</v>
      </c>
      <c r="B115" s="157" t="s">
        <v>292</v>
      </c>
      <c r="C115" s="158" t="s">
        <v>291</v>
      </c>
      <c r="D115" s="159" t="s">
        <v>241</v>
      </c>
      <c r="E115" s="160">
        <v>44926</v>
      </c>
      <c r="F115" s="161">
        <v>59000</v>
      </c>
      <c r="G115" s="161">
        <f t="shared" si="0"/>
        <v>59000</v>
      </c>
      <c r="H115" s="95">
        <v>0</v>
      </c>
      <c r="I115" s="95" t="s">
        <v>145</v>
      </c>
    </row>
    <row r="116" spans="1:9" ht="48.75" x14ac:dyDescent="0.25">
      <c r="A116" s="140" t="s">
        <v>294</v>
      </c>
      <c r="B116" s="157" t="s">
        <v>296</v>
      </c>
      <c r="C116" s="158" t="s">
        <v>293</v>
      </c>
      <c r="D116" s="159" t="s">
        <v>241</v>
      </c>
      <c r="E116" s="160">
        <v>44926</v>
      </c>
      <c r="F116" s="161">
        <v>47200</v>
      </c>
      <c r="G116" s="161">
        <f t="shared" si="0"/>
        <v>47200</v>
      </c>
      <c r="H116" s="95">
        <v>0</v>
      </c>
      <c r="I116" s="95" t="s">
        <v>145</v>
      </c>
    </row>
    <row r="117" spans="1:9" ht="48.75" x14ac:dyDescent="0.25">
      <c r="A117" s="140" t="s">
        <v>207</v>
      </c>
      <c r="B117" s="157" t="s">
        <v>298</v>
      </c>
      <c r="C117" s="158" t="s">
        <v>297</v>
      </c>
      <c r="D117" s="159" t="s">
        <v>241</v>
      </c>
      <c r="E117" s="160">
        <v>44926</v>
      </c>
      <c r="F117" s="161">
        <v>118000</v>
      </c>
      <c r="G117" s="161">
        <f t="shared" si="0"/>
        <v>118000</v>
      </c>
      <c r="H117" s="95">
        <v>0</v>
      </c>
      <c r="I117" s="95" t="s">
        <v>145</v>
      </c>
    </row>
    <row r="118" spans="1:9" ht="48.75" x14ac:dyDescent="0.25">
      <c r="A118" s="140" t="s">
        <v>312</v>
      </c>
      <c r="B118" s="157" t="s">
        <v>314</v>
      </c>
      <c r="C118" s="158" t="s">
        <v>311</v>
      </c>
      <c r="D118" s="159" t="s">
        <v>310</v>
      </c>
      <c r="E118" s="160">
        <v>44926</v>
      </c>
      <c r="F118" s="161">
        <v>82588.58</v>
      </c>
      <c r="G118" s="161">
        <f t="shared" si="0"/>
        <v>82588.58</v>
      </c>
      <c r="H118" s="95">
        <v>0</v>
      </c>
      <c r="I118" s="95" t="s">
        <v>145</v>
      </c>
    </row>
    <row r="119" spans="1:9" ht="48.75" x14ac:dyDescent="0.25">
      <c r="A119" s="140" t="s">
        <v>312</v>
      </c>
      <c r="B119" s="157" t="s">
        <v>317</v>
      </c>
      <c r="C119" s="158" t="s">
        <v>316</v>
      </c>
      <c r="D119" s="159" t="s">
        <v>256</v>
      </c>
      <c r="E119" s="160">
        <v>44926</v>
      </c>
      <c r="F119" s="161">
        <v>14762.69</v>
      </c>
      <c r="G119" s="161">
        <f t="shared" si="0"/>
        <v>14762.69</v>
      </c>
      <c r="H119" s="95">
        <v>0</v>
      </c>
      <c r="I119" s="95" t="s">
        <v>145</v>
      </c>
    </row>
    <row r="120" spans="1:9" ht="36.75" x14ac:dyDescent="0.25">
      <c r="A120" s="140" t="s">
        <v>319</v>
      </c>
      <c r="B120" s="157" t="s">
        <v>321</v>
      </c>
      <c r="C120" s="158" t="s">
        <v>318</v>
      </c>
      <c r="D120" s="159" t="s">
        <v>265</v>
      </c>
      <c r="E120" s="160">
        <v>44926</v>
      </c>
      <c r="F120" s="161">
        <v>14515.17</v>
      </c>
      <c r="G120" s="161">
        <f t="shared" si="0"/>
        <v>14515.17</v>
      </c>
      <c r="H120" s="95">
        <v>0</v>
      </c>
      <c r="I120" s="95" t="s">
        <v>145</v>
      </c>
    </row>
    <row r="121" spans="1:9" ht="48.75" x14ac:dyDescent="0.25">
      <c r="A121" s="140" t="s">
        <v>149</v>
      </c>
      <c r="B121" s="157" t="s">
        <v>324</v>
      </c>
      <c r="C121" s="158" t="s">
        <v>323</v>
      </c>
      <c r="D121" s="159" t="s">
        <v>322</v>
      </c>
      <c r="E121" s="160">
        <v>44926</v>
      </c>
      <c r="F121" s="161">
        <v>50000</v>
      </c>
      <c r="G121" s="161">
        <f t="shared" si="0"/>
        <v>50000</v>
      </c>
      <c r="H121" s="95">
        <v>0</v>
      </c>
      <c r="I121" s="95" t="s">
        <v>145</v>
      </c>
    </row>
    <row r="122" spans="1:9" ht="36.75" x14ac:dyDescent="0.25">
      <c r="A122" s="140" t="s">
        <v>205</v>
      </c>
      <c r="B122" s="157" t="s">
        <v>327</v>
      </c>
      <c r="C122" s="158" t="s">
        <v>326</v>
      </c>
      <c r="D122" s="159" t="s">
        <v>270</v>
      </c>
      <c r="E122" s="160">
        <v>44926</v>
      </c>
      <c r="F122" s="161">
        <v>1135</v>
      </c>
      <c r="G122" s="161">
        <f t="shared" si="0"/>
        <v>1135</v>
      </c>
      <c r="H122" s="95">
        <v>0</v>
      </c>
      <c r="I122" s="95" t="s">
        <v>145</v>
      </c>
    </row>
    <row r="123" spans="1:9" ht="36.75" x14ac:dyDescent="0.25">
      <c r="A123" s="140" t="s">
        <v>205</v>
      </c>
      <c r="B123" s="157" t="s">
        <v>327</v>
      </c>
      <c r="C123" s="158" t="s">
        <v>326</v>
      </c>
      <c r="D123" s="159" t="s">
        <v>270</v>
      </c>
      <c r="E123" s="160">
        <v>44926</v>
      </c>
      <c r="F123" s="161">
        <v>1680</v>
      </c>
      <c r="G123" s="161">
        <f t="shared" si="0"/>
        <v>1680</v>
      </c>
      <c r="H123" s="95">
        <v>0</v>
      </c>
      <c r="I123" s="95" t="s">
        <v>145</v>
      </c>
    </row>
    <row r="124" spans="1:9" ht="36.75" x14ac:dyDescent="0.25">
      <c r="A124" s="140" t="s">
        <v>205</v>
      </c>
      <c r="B124" s="157" t="s">
        <v>327</v>
      </c>
      <c r="C124" s="158" t="s">
        <v>326</v>
      </c>
      <c r="D124" s="159" t="s">
        <v>270</v>
      </c>
      <c r="E124" s="160">
        <v>44926</v>
      </c>
      <c r="F124" s="161">
        <v>1620</v>
      </c>
      <c r="G124" s="161">
        <f t="shared" si="0"/>
        <v>1620</v>
      </c>
      <c r="H124" s="95">
        <v>0</v>
      </c>
      <c r="I124" s="95" t="s">
        <v>145</v>
      </c>
    </row>
    <row r="125" spans="1:9" ht="36.75" x14ac:dyDescent="0.25">
      <c r="A125" s="140" t="s">
        <v>337</v>
      </c>
      <c r="B125" s="157" t="s">
        <v>339</v>
      </c>
      <c r="C125" s="158" t="s">
        <v>336</v>
      </c>
      <c r="D125" s="159" t="s">
        <v>256</v>
      </c>
      <c r="E125" s="160">
        <v>44926</v>
      </c>
      <c r="F125" s="161">
        <v>19297.87</v>
      </c>
      <c r="G125" s="161">
        <f t="shared" si="0"/>
        <v>19297.87</v>
      </c>
      <c r="H125" s="95">
        <v>0</v>
      </c>
      <c r="I125" s="95" t="s">
        <v>145</v>
      </c>
    </row>
    <row r="126" spans="1:9" ht="36.75" x14ac:dyDescent="0.25">
      <c r="A126" s="140" t="s">
        <v>337</v>
      </c>
      <c r="B126" s="157" t="s">
        <v>339</v>
      </c>
      <c r="C126" s="158" t="s">
        <v>336</v>
      </c>
      <c r="D126" s="159" t="s">
        <v>256</v>
      </c>
      <c r="E126" s="160">
        <v>44926</v>
      </c>
      <c r="F126" s="161">
        <v>41250</v>
      </c>
      <c r="G126" s="161">
        <f t="shared" si="0"/>
        <v>41250</v>
      </c>
      <c r="H126" s="95">
        <v>0</v>
      </c>
      <c r="I126" s="95" t="s">
        <v>145</v>
      </c>
    </row>
    <row r="127" spans="1:9" ht="36.75" x14ac:dyDescent="0.25">
      <c r="A127" s="140" t="s">
        <v>216</v>
      </c>
      <c r="B127" s="157" t="s">
        <v>346</v>
      </c>
      <c r="C127" s="158" t="s">
        <v>345</v>
      </c>
      <c r="D127" s="159" t="s">
        <v>265</v>
      </c>
      <c r="E127" s="160">
        <v>44926</v>
      </c>
      <c r="F127" s="161">
        <v>47200</v>
      </c>
      <c r="G127" s="161">
        <f t="shared" si="0"/>
        <v>47200</v>
      </c>
      <c r="H127" s="95">
        <v>0</v>
      </c>
      <c r="I127" s="95" t="s">
        <v>145</v>
      </c>
    </row>
    <row r="128" spans="1:9" ht="24.75" x14ac:dyDescent="0.25">
      <c r="A128" s="140" t="s">
        <v>349</v>
      </c>
      <c r="B128" s="157" t="s">
        <v>351</v>
      </c>
      <c r="C128" s="158" t="s">
        <v>348</v>
      </c>
      <c r="D128" s="159" t="s">
        <v>347</v>
      </c>
      <c r="E128" s="160">
        <v>44926</v>
      </c>
      <c r="F128" s="161">
        <v>117764</v>
      </c>
      <c r="G128" s="161">
        <f t="shared" si="0"/>
        <v>117764</v>
      </c>
      <c r="H128" s="95">
        <v>0</v>
      </c>
      <c r="I128" s="95" t="s">
        <v>145</v>
      </c>
    </row>
    <row r="129" spans="1:9" ht="36.75" x14ac:dyDescent="0.25">
      <c r="A129" s="140" t="s">
        <v>209</v>
      </c>
      <c r="B129" s="157" t="s">
        <v>356</v>
      </c>
      <c r="C129" s="158" t="s">
        <v>355</v>
      </c>
      <c r="D129" s="159" t="s">
        <v>354</v>
      </c>
      <c r="E129" s="160">
        <v>44926</v>
      </c>
      <c r="F129" s="161">
        <v>39432.769999999997</v>
      </c>
      <c r="G129" s="161">
        <f t="shared" si="0"/>
        <v>39432.769999999997</v>
      </c>
      <c r="H129" s="95">
        <v>0</v>
      </c>
      <c r="I129" s="95" t="s">
        <v>145</v>
      </c>
    </row>
    <row r="130" spans="1:9" ht="48.75" x14ac:dyDescent="0.25">
      <c r="A130" s="140" t="s">
        <v>217</v>
      </c>
      <c r="B130" s="157" t="s">
        <v>359</v>
      </c>
      <c r="C130" s="158" t="s">
        <v>358</v>
      </c>
      <c r="D130" s="159" t="s">
        <v>241</v>
      </c>
      <c r="E130" s="160">
        <v>44926</v>
      </c>
      <c r="F130" s="161">
        <v>188800</v>
      </c>
      <c r="G130" s="161">
        <f t="shared" si="0"/>
        <v>188800</v>
      </c>
      <c r="H130" s="95">
        <v>0</v>
      </c>
      <c r="I130" s="95" t="s">
        <v>145</v>
      </c>
    </row>
    <row r="131" spans="1:9" ht="36.75" x14ac:dyDescent="0.25">
      <c r="A131" s="140" t="s">
        <v>361</v>
      </c>
      <c r="B131" s="157" t="s">
        <v>363</v>
      </c>
      <c r="C131" s="158" t="s">
        <v>360</v>
      </c>
      <c r="D131" s="159" t="s">
        <v>249</v>
      </c>
      <c r="E131" s="160">
        <v>44926</v>
      </c>
      <c r="F131" s="161">
        <v>118000</v>
      </c>
      <c r="G131" s="161">
        <f t="shared" si="0"/>
        <v>118000</v>
      </c>
      <c r="H131" s="95">
        <v>0</v>
      </c>
      <c r="I131" s="95" t="s">
        <v>145</v>
      </c>
    </row>
    <row r="132" spans="1:9" ht="48.75" x14ac:dyDescent="0.25">
      <c r="A132" s="140" t="s">
        <v>365</v>
      </c>
      <c r="B132" s="157" t="s">
        <v>367</v>
      </c>
      <c r="C132" s="158" t="s">
        <v>364</v>
      </c>
      <c r="D132" s="159" t="s">
        <v>241</v>
      </c>
      <c r="E132" s="160">
        <v>44926</v>
      </c>
      <c r="F132" s="161">
        <v>236000</v>
      </c>
      <c r="G132" s="161">
        <f t="shared" si="0"/>
        <v>236000</v>
      </c>
      <c r="H132" s="95">
        <v>0</v>
      </c>
      <c r="I132" s="95" t="s">
        <v>145</v>
      </c>
    </row>
    <row r="133" spans="1:9" ht="36.75" x14ac:dyDescent="0.25">
      <c r="A133" s="140" t="s">
        <v>370</v>
      </c>
      <c r="B133" s="157" t="s">
        <v>372</v>
      </c>
      <c r="C133" s="158" t="s">
        <v>369</v>
      </c>
      <c r="D133" s="159" t="s">
        <v>368</v>
      </c>
      <c r="E133" s="160">
        <v>44926</v>
      </c>
      <c r="F133" s="161">
        <v>94400</v>
      </c>
      <c r="G133" s="161">
        <f t="shared" si="0"/>
        <v>94400</v>
      </c>
      <c r="H133" s="95">
        <v>0</v>
      </c>
      <c r="I133" s="95" t="s">
        <v>145</v>
      </c>
    </row>
    <row r="134" spans="1:9" ht="60.75" x14ac:dyDescent="0.25">
      <c r="A134" s="140" t="s">
        <v>370</v>
      </c>
      <c r="B134" s="157" t="s">
        <v>374</v>
      </c>
      <c r="C134" s="158" t="s">
        <v>373</v>
      </c>
      <c r="D134" s="159" t="s">
        <v>368</v>
      </c>
      <c r="E134" s="160">
        <v>44926</v>
      </c>
      <c r="F134" s="161">
        <v>236000</v>
      </c>
      <c r="G134" s="161">
        <f t="shared" si="0"/>
        <v>236000</v>
      </c>
      <c r="H134" s="95">
        <v>0</v>
      </c>
      <c r="I134" s="95" t="s">
        <v>145</v>
      </c>
    </row>
    <row r="135" spans="1:9" ht="24.75" x14ac:dyDescent="0.25">
      <c r="A135" s="140" t="s">
        <v>376</v>
      </c>
      <c r="B135" s="92" t="s">
        <v>378</v>
      </c>
      <c r="C135" s="158" t="s">
        <v>375</v>
      </c>
      <c r="D135" s="159" t="s">
        <v>322</v>
      </c>
      <c r="E135" s="160">
        <v>44926</v>
      </c>
      <c r="F135" s="161">
        <f>+G135</f>
        <v>50237.33</v>
      </c>
      <c r="G135" s="161">
        <v>50237.33</v>
      </c>
      <c r="H135" s="95">
        <v>0</v>
      </c>
      <c r="I135" s="95" t="s">
        <v>145</v>
      </c>
    </row>
    <row r="136" spans="1:9" ht="36.75" x14ac:dyDescent="0.25">
      <c r="A136" s="140" t="s">
        <v>389</v>
      </c>
      <c r="B136" s="157" t="s">
        <v>391</v>
      </c>
      <c r="C136" s="158" t="s">
        <v>388</v>
      </c>
      <c r="D136" s="159" t="s">
        <v>333</v>
      </c>
      <c r="E136" s="160">
        <v>44926</v>
      </c>
      <c r="F136" s="161">
        <v>99130.18</v>
      </c>
      <c r="G136" s="161">
        <f t="shared" si="0"/>
        <v>99130.18</v>
      </c>
      <c r="H136" s="95">
        <v>0</v>
      </c>
      <c r="I136" s="95" t="s">
        <v>145</v>
      </c>
    </row>
    <row r="137" spans="1:9" ht="48.75" x14ac:dyDescent="0.25">
      <c r="A137" s="140" t="s">
        <v>395</v>
      </c>
      <c r="B137" s="157" t="s">
        <v>397</v>
      </c>
      <c r="C137" s="158" t="s">
        <v>394</v>
      </c>
      <c r="D137" s="159" t="s">
        <v>270</v>
      </c>
      <c r="E137" s="160">
        <v>44926</v>
      </c>
      <c r="F137" s="161">
        <v>118000</v>
      </c>
      <c r="G137" s="161">
        <f t="shared" si="0"/>
        <v>118000</v>
      </c>
      <c r="H137" s="95">
        <v>0</v>
      </c>
      <c r="I137" s="95" t="s">
        <v>145</v>
      </c>
    </row>
    <row r="138" spans="1:9" ht="48.75" x14ac:dyDescent="0.25">
      <c r="A138" s="140" t="s">
        <v>410</v>
      </c>
      <c r="B138" s="157" t="s">
        <v>412</v>
      </c>
      <c r="C138" s="158" t="s">
        <v>409</v>
      </c>
      <c r="D138" s="159" t="s">
        <v>241</v>
      </c>
      <c r="E138" s="160">
        <v>44926</v>
      </c>
      <c r="F138" s="161">
        <v>94400</v>
      </c>
      <c r="G138" s="161">
        <f t="shared" si="0"/>
        <v>94400</v>
      </c>
      <c r="H138" s="95">
        <v>0</v>
      </c>
      <c r="I138" s="95" t="s">
        <v>145</v>
      </c>
    </row>
    <row r="139" spans="1:9" ht="48.75" x14ac:dyDescent="0.25">
      <c r="A139" s="91" t="s">
        <v>414</v>
      </c>
      <c r="B139" s="157" t="s">
        <v>416</v>
      </c>
      <c r="C139" s="158" t="s">
        <v>413</v>
      </c>
      <c r="D139" s="159" t="s">
        <v>241</v>
      </c>
      <c r="E139" s="160">
        <v>44926</v>
      </c>
      <c r="F139" s="161">
        <v>472000</v>
      </c>
      <c r="G139" s="161">
        <f t="shared" si="0"/>
        <v>472000</v>
      </c>
      <c r="H139" s="95">
        <v>0</v>
      </c>
      <c r="I139" s="95" t="s">
        <v>145</v>
      </c>
    </row>
    <row r="140" spans="1:9" ht="48.75" x14ac:dyDescent="0.25">
      <c r="A140" s="91" t="s">
        <v>414</v>
      </c>
      <c r="B140" s="157" t="s">
        <v>418</v>
      </c>
      <c r="C140" s="158" t="s">
        <v>417</v>
      </c>
      <c r="D140" s="159" t="s">
        <v>241</v>
      </c>
      <c r="E140" s="160">
        <v>44926</v>
      </c>
      <c r="F140" s="161">
        <v>236000</v>
      </c>
      <c r="G140" s="161">
        <f t="shared" si="0"/>
        <v>236000</v>
      </c>
      <c r="H140" s="95">
        <v>0</v>
      </c>
      <c r="I140" s="95" t="s">
        <v>145</v>
      </c>
    </row>
    <row r="141" spans="1:9" ht="48.75" x14ac:dyDescent="0.25">
      <c r="A141" s="91" t="s">
        <v>220</v>
      </c>
      <c r="B141" s="157" t="s">
        <v>420</v>
      </c>
      <c r="C141" s="158" t="s">
        <v>419</v>
      </c>
      <c r="D141" s="159" t="s">
        <v>241</v>
      </c>
      <c r="E141" s="160">
        <v>44926</v>
      </c>
      <c r="F141" s="161">
        <v>118000</v>
      </c>
      <c r="G141" s="161">
        <f t="shared" si="0"/>
        <v>118000</v>
      </c>
      <c r="H141" s="95">
        <v>0</v>
      </c>
      <c r="I141" s="95" t="s">
        <v>145</v>
      </c>
    </row>
    <row r="142" spans="1:9" ht="48.75" x14ac:dyDescent="0.25">
      <c r="A142" s="140" t="s">
        <v>422</v>
      </c>
      <c r="B142" s="157" t="s">
        <v>424</v>
      </c>
      <c r="C142" s="158" t="s">
        <v>421</v>
      </c>
      <c r="D142" s="159" t="s">
        <v>241</v>
      </c>
      <c r="E142" s="160">
        <v>44926</v>
      </c>
      <c r="F142" s="161">
        <v>1180000</v>
      </c>
      <c r="G142" s="161">
        <f t="shared" si="0"/>
        <v>1180000</v>
      </c>
      <c r="H142" s="95">
        <v>0</v>
      </c>
      <c r="I142" s="95" t="s">
        <v>145</v>
      </c>
    </row>
    <row r="143" spans="1:9" ht="48.75" x14ac:dyDescent="0.25">
      <c r="A143" s="140" t="s">
        <v>426</v>
      </c>
      <c r="B143" s="157" t="s">
        <v>428</v>
      </c>
      <c r="C143" s="158" t="s">
        <v>425</v>
      </c>
      <c r="D143" s="159" t="s">
        <v>329</v>
      </c>
      <c r="E143" s="160">
        <v>44926</v>
      </c>
      <c r="F143" s="161">
        <v>354000</v>
      </c>
      <c r="G143" s="161">
        <f t="shared" si="0"/>
        <v>354000</v>
      </c>
      <c r="H143" s="95">
        <v>0</v>
      </c>
      <c r="I143" s="95" t="s">
        <v>145</v>
      </c>
    </row>
    <row r="144" spans="1:9" ht="48.75" x14ac:dyDescent="0.25">
      <c r="A144" s="140" t="s">
        <v>430</v>
      </c>
      <c r="B144" s="157" t="s">
        <v>432</v>
      </c>
      <c r="C144" s="158" t="s">
        <v>429</v>
      </c>
      <c r="D144" s="159" t="s">
        <v>241</v>
      </c>
      <c r="E144" s="160">
        <v>44926</v>
      </c>
      <c r="F144" s="161">
        <v>141600</v>
      </c>
      <c r="G144" s="161">
        <f t="shared" si="0"/>
        <v>141600</v>
      </c>
      <c r="H144" s="95">
        <v>0</v>
      </c>
      <c r="I144" s="95" t="s">
        <v>145</v>
      </c>
    </row>
    <row r="145" spans="1:9" ht="36.75" x14ac:dyDescent="0.25">
      <c r="A145" s="140" t="s">
        <v>434</v>
      </c>
      <c r="B145" s="157" t="s">
        <v>436</v>
      </c>
      <c r="C145" s="158" t="s">
        <v>433</v>
      </c>
      <c r="D145" s="159" t="s">
        <v>256</v>
      </c>
      <c r="E145" s="160">
        <v>44926</v>
      </c>
      <c r="F145" s="161">
        <v>188800</v>
      </c>
      <c r="G145" s="161">
        <f t="shared" si="0"/>
        <v>188800</v>
      </c>
      <c r="H145" s="95">
        <v>0</v>
      </c>
      <c r="I145" s="95" t="s">
        <v>145</v>
      </c>
    </row>
    <row r="146" spans="1:9" ht="15.75" thickBot="1" x14ac:dyDescent="0.3">
      <c r="A146" s="91"/>
      <c r="B146" s="157"/>
      <c r="C146" s="162"/>
      <c r="D146" s="159"/>
      <c r="E146" s="163" t="s">
        <v>17</v>
      </c>
      <c r="F146" s="164">
        <f>SUM(F103:F145)</f>
        <v>5985013.5899999999</v>
      </c>
      <c r="G146" s="164">
        <f>SUM(G103:G145)</f>
        <v>5985013.5899999999</v>
      </c>
      <c r="H146" s="95"/>
      <c r="I146" s="95"/>
    </row>
    <row r="147" spans="1:9" ht="15.75" thickTop="1" x14ac:dyDescent="0.25">
      <c r="A147" s="12"/>
      <c r="B147" s="12"/>
    </row>
    <row r="148" spans="1:9" x14ac:dyDescent="0.25">
      <c r="A148" s="12"/>
      <c r="B148" s="12"/>
    </row>
    <row r="149" spans="1:9" x14ac:dyDescent="0.25">
      <c r="A149" s="12"/>
      <c r="B149" s="12"/>
    </row>
    <row r="150" spans="1:9" x14ac:dyDescent="0.25">
      <c r="A150" s="12"/>
      <c r="B150" s="12"/>
    </row>
    <row r="151" spans="1:9" x14ac:dyDescent="0.25">
      <c r="A151" s="12"/>
      <c r="B151" s="12"/>
    </row>
    <row r="152" spans="1:9" ht="15.75" x14ac:dyDescent="0.25">
      <c r="A152" s="126" t="s">
        <v>460</v>
      </c>
      <c r="B152" s="126"/>
      <c r="C152" s="97"/>
      <c r="D152" s="130" t="s">
        <v>461</v>
      </c>
      <c r="E152" s="130"/>
      <c r="F152" s="130"/>
      <c r="G152" s="130"/>
      <c r="I152" s="2"/>
    </row>
    <row r="153" spans="1:9" ht="15.75" x14ac:dyDescent="0.25">
      <c r="A153" s="124" t="s">
        <v>462</v>
      </c>
      <c r="B153" s="124"/>
      <c r="C153" s="33"/>
      <c r="D153" s="125" t="s">
        <v>146</v>
      </c>
      <c r="E153" s="125"/>
      <c r="F153" s="125"/>
      <c r="G153" s="125"/>
      <c r="I153" s="2"/>
    </row>
    <row r="154" spans="1:9" ht="15.75" x14ac:dyDescent="0.25">
      <c r="A154" s="126" t="s">
        <v>147</v>
      </c>
      <c r="B154" s="126"/>
      <c r="C154" s="33"/>
      <c r="D154" s="96" t="s">
        <v>464</v>
      </c>
      <c r="E154" s="96"/>
      <c r="F154" s="96"/>
      <c r="G154" s="96"/>
      <c r="I154" s="2"/>
    </row>
    <row r="155" spans="1:9" x14ac:dyDescent="0.25">
      <c r="A155" s="12"/>
      <c r="B155" s="147"/>
      <c r="F155" s="85"/>
      <c r="G155" s="85"/>
      <c r="I155" s="2"/>
    </row>
    <row r="156" spans="1:9" ht="15.75" x14ac:dyDescent="0.25">
      <c r="A156" s="126"/>
      <c r="B156" s="126"/>
      <c r="C156" s="33"/>
      <c r="D156" s="96"/>
      <c r="E156" s="96"/>
      <c r="F156" s="96"/>
      <c r="G156" s="96"/>
      <c r="I156" s="2"/>
    </row>
    <row r="163" spans="1:4" ht="27" customHeight="1" x14ac:dyDescent="0.25">
      <c r="B163" s="4"/>
      <c r="C163" s="2"/>
    </row>
    <row r="164" spans="1:4" x14ac:dyDescent="0.25">
      <c r="A164" s="2"/>
      <c r="B164" s="4"/>
      <c r="C164" s="2"/>
    </row>
    <row r="165" spans="1:4" x14ac:dyDescent="0.25">
      <c r="A165" s="2"/>
      <c r="B165" s="4"/>
      <c r="C165" s="2"/>
    </row>
    <row r="166" spans="1:4" x14ac:dyDescent="0.25">
      <c r="A166" s="2"/>
      <c r="B166" s="4"/>
      <c r="C166" s="2"/>
    </row>
    <row r="167" spans="1:4" x14ac:dyDescent="0.25">
      <c r="A167" s="2"/>
      <c r="B167" s="4"/>
      <c r="C167" s="2"/>
    </row>
    <row r="168" spans="1:4" ht="15.75" x14ac:dyDescent="0.25">
      <c r="A168" s="2"/>
      <c r="B168" s="4"/>
      <c r="C168" s="121"/>
      <c r="D168" s="121"/>
    </row>
    <row r="169" spans="1:4" s="5" customFormat="1" ht="18" x14ac:dyDescent="0.25">
      <c r="A169" s="122" t="s">
        <v>226</v>
      </c>
      <c r="B169" s="122"/>
      <c r="C169" s="122"/>
      <c r="D169" s="122"/>
    </row>
    <row r="170" spans="1:4" s="5" customFormat="1" ht="18" x14ac:dyDescent="0.25">
      <c r="A170" s="122" t="s">
        <v>225</v>
      </c>
      <c r="B170" s="122"/>
      <c r="C170" s="122"/>
      <c r="D170" s="122"/>
    </row>
    <row r="171" spans="1:4" x14ac:dyDescent="0.25">
      <c r="A171" s="123" t="s">
        <v>221</v>
      </c>
      <c r="B171" s="123"/>
      <c r="C171" s="123"/>
      <c r="D171" s="123"/>
    </row>
    <row r="172" spans="1:4" x14ac:dyDescent="0.25">
      <c r="A172" s="119" t="s">
        <v>24</v>
      </c>
      <c r="B172" s="119"/>
      <c r="C172" s="119"/>
      <c r="D172" s="119"/>
    </row>
    <row r="173" spans="1:4" ht="15" customHeight="1" x14ac:dyDescent="0.25">
      <c r="A173" s="119" t="s">
        <v>465</v>
      </c>
      <c r="B173" s="119"/>
      <c r="C173" s="119"/>
      <c r="D173" s="119"/>
    </row>
    <row r="174" spans="1:4" x14ac:dyDescent="0.25">
      <c r="A174" s="120" t="s">
        <v>16</v>
      </c>
      <c r="B174" s="120"/>
      <c r="C174" s="120"/>
      <c r="D174" s="120"/>
    </row>
    <row r="175" spans="1:4" ht="15" customHeight="1" x14ac:dyDescent="0.25">
      <c r="B175" s="56" t="s">
        <v>25</v>
      </c>
      <c r="C175" s="57">
        <f>C253</f>
        <v>34330867.039999992</v>
      </c>
    </row>
    <row r="176" spans="1:4" ht="15" customHeight="1" x14ac:dyDescent="0.25">
      <c r="B176" s="56" t="s">
        <v>26</v>
      </c>
      <c r="C176" s="58" t="s">
        <v>27</v>
      </c>
    </row>
    <row r="177" spans="2:3" ht="15" customHeight="1" x14ac:dyDescent="0.25">
      <c r="B177" s="59" t="s">
        <v>28</v>
      </c>
      <c r="C177" s="58">
        <v>6073800.4100000001</v>
      </c>
    </row>
    <row r="178" spans="2:3" ht="15" customHeight="1" x14ac:dyDescent="0.25">
      <c r="B178" s="59" t="s">
        <v>29</v>
      </c>
      <c r="C178" s="58">
        <v>313500</v>
      </c>
    </row>
    <row r="179" spans="2:3" ht="15" customHeight="1" x14ac:dyDescent="0.25">
      <c r="B179" s="59" t="s">
        <v>30</v>
      </c>
      <c r="C179" s="58"/>
    </row>
    <row r="180" spans="2:3" ht="15" customHeight="1" x14ac:dyDescent="0.25">
      <c r="B180" s="59" t="s">
        <v>31</v>
      </c>
      <c r="C180" s="60" t="s">
        <v>27</v>
      </c>
    </row>
    <row r="181" spans="2:3" ht="15" customHeight="1" x14ac:dyDescent="0.25">
      <c r="B181" s="59" t="s">
        <v>32</v>
      </c>
      <c r="C181" s="61">
        <v>908793.69</v>
      </c>
    </row>
    <row r="182" spans="2:3" ht="15" customHeight="1" x14ac:dyDescent="0.25">
      <c r="B182" s="56" t="s">
        <v>33</v>
      </c>
      <c r="C182" s="62"/>
    </row>
    <row r="183" spans="2:3" ht="15" customHeight="1" x14ac:dyDescent="0.25">
      <c r="B183" s="59" t="s">
        <v>34</v>
      </c>
      <c r="C183" s="63">
        <v>59682.75</v>
      </c>
    </row>
    <row r="184" spans="2:3" ht="15" customHeight="1" x14ac:dyDescent="0.25">
      <c r="B184" s="59" t="s">
        <v>35</v>
      </c>
      <c r="C184" s="58">
        <v>20170232.77</v>
      </c>
    </row>
    <row r="185" spans="2:3" ht="15" customHeight="1" x14ac:dyDescent="0.25">
      <c r="B185" s="59" t="s">
        <v>36</v>
      </c>
      <c r="C185" s="58">
        <v>257926.71</v>
      </c>
    </row>
    <row r="186" spans="2:3" ht="15" customHeight="1" x14ac:dyDescent="0.25">
      <c r="B186" s="59" t="s">
        <v>37</v>
      </c>
      <c r="C186" s="60">
        <v>5000</v>
      </c>
    </row>
    <row r="187" spans="2:3" ht="15" customHeight="1" x14ac:dyDescent="0.25">
      <c r="B187" s="59" t="s">
        <v>38</v>
      </c>
      <c r="C187" s="58">
        <v>50000</v>
      </c>
    </row>
    <row r="188" spans="2:3" ht="15" customHeight="1" x14ac:dyDescent="0.25">
      <c r="B188" s="59" t="s">
        <v>39</v>
      </c>
      <c r="C188" s="61">
        <v>159410</v>
      </c>
    </row>
    <row r="189" spans="2:3" ht="15" customHeight="1" x14ac:dyDescent="0.25">
      <c r="B189" s="59" t="s">
        <v>40</v>
      </c>
      <c r="C189" s="58">
        <v>99970.18</v>
      </c>
    </row>
    <row r="190" spans="2:3" ht="15" customHeight="1" x14ac:dyDescent="0.25">
      <c r="B190" s="59" t="s">
        <v>41</v>
      </c>
      <c r="C190" s="61">
        <v>1502.7</v>
      </c>
    </row>
    <row r="191" spans="2:3" ht="15" customHeight="1" x14ac:dyDescent="0.25">
      <c r="B191" s="59" t="s">
        <v>42</v>
      </c>
      <c r="C191" s="58">
        <v>438771.20000000001</v>
      </c>
    </row>
    <row r="192" spans="2:3" ht="15" customHeight="1" x14ac:dyDescent="0.25">
      <c r="B192" s="56" t="s">
        <v>43</v>
      </c>
      <c r="C192" s="58" t="s">
        <v>27</v>
      </c>
    </row>
    <row r="193" spans="2:3" ht="15" customHeight="1" x14ac:dyDescent="0.25">
      <c r="B193" s="59" t="s">
        <v>44</v>
      </c>
      <c r="C193" s="58"/>
    </row>
    <row r="194" spans="2:3" ht="15" customHeight="1" x14ac:dyDescent="0.25">
      <c r="B194" s="59" t="s">
        <v>45</v>
      </c>
      <c r="C194" s="58"/>
    </row>
    <row r="195" spans="2:3" ht="15" customHeight="1" x14ac:dyDescent="0.25">
      <c r="B195" s="59" t="s">
        <v>46</v>
      </c>
      <c r="C195" s="58">
        <v>7620</v>
      </c>
    </row>
    <row r="196" spans="2:3" ht="15" customHeight="1" x14ac:dyDescent="0.25">
      <c r="B196" s="59" t="s">
        <v>47</v>
      </c>
      <c r="C196" s="58"/>
    </row>
    <row r="197" spans="2:3" ht="15" customHeight="1" x14ac:dyDescent="0.25">
      <c r="B197" s="59" t="s">
        <v>48</v>
      </c>
      <c r="C197" s="61"/>
    </row>
    <row r="198" spans="2:3" ht="15" customHeight="1" x14ac:dyDescent="0.25">
      <c r="B198" s="59" t="s">
        <v>49</v>
      </c>
      <c r="C198" s="58">
        <v>12641.42</v>
      </c>
    </row>
    <row r="199" spans="2:3" ht="15" customHeight="1" x14ac:dyDescent="0.25">
      <c r="B199" s="59" t="s">
        <v>50</v>
      </c>
      <c r="C199" s="61">
        <v>384002.31</v>
      </c>
    </row>
    <row r="200" spans="2:3" ht="15" customHeight="1" x14ac:dyDescent="0.25">
      <c r="B200" s="59" t="s">
        <v>51</v>
      </c>
      <c r="C200" s="58"/>
    </row>
    <row r="201" spans="2:3" ht="15" customHeight="1" x14ac:dyDescent="0.25">
      <c r="B201" s="59" t="s">
        <v>52</v>
      </c>
      <c r="C201" s="61">
        <v>282676.83</v>
      </c>
    </row>
    <row r="202" spans="2:3" ht="15" customHeight="1" x14ac:dyDescent="0.25">
      <c r="B202" s="56" t="s">
        <v>53</v>
      </c>
      <c r="C202" s="58" t="s">
        <v>27</v>
      </c>
    </row>
    <row r="203" spans="2:3" ht="15" customHeight="1" x14ac:dyDescent="0.25">
      <c r="B203" s="59" t="s">
        <v>54</v>
      </c>
      <c r="C203" s="58" t="s">
        <v>27</v>
      </c>
    </row>
    <row r="204" spans="2:3" ht="15" customHeight="1" x14ac:dyDescent="0.25">
      <c r="B204" s="59" t="s">
        <v>55</v>
      </c>
      <c r="C204" s="58" t="s">
        <v>27</v>
      </c>
    </row>
    <row r="205" spans="2:3" ht="15" customHeight="1" x14ac:dyDescent="0.25">
      <c r="B205" s="59" t="s">
        <v>56</v>
      </c>
      <c r="C205" s="58" t="s">
        <v>27</v>
      </c>
    </row>
    <row r="206" spans="2:3" ht="15" customHeight="1" x14ac:dyDescent="0.25">
      <c r="B206" s="59" t="s">
        <v>57</v>
      </c>
      <c r="C206" s="64" t="s">
        <v>27</v>
      </c>
    </row>
    <row r="207" spans="2:3" ht="15" customHeight="1" x14ac:dyDescent="0.25">
      <c r="B207" s="59" t="s">
        <v>58</v>
      </c>
      <c r="C207" s="64" t="s">
        <v>27</v>
      </c>
    </row>
    <row r="208" spans="2:3" ht="15" customHeight="1" x14ac:dyDescent="0.25">
      <c r="B208" s="59" t="s">
        <v>59</v>
      </c>
      <c r="C208" s="64" t="s">
        <v>27</v>
      </c>
    </row>
    <row r="209" spans="2:3" ht="15" customHeight="1" x14ac:dyDescent="0.25">
      <c r="B209" s="59" t="s">
        <v>60</v>
      </c>
      <c r="C209" s="64" t="s">
        <v>27</v>
      </c>
    </row>
    <row r="210" spans="2:3" ht="15" customHeight="1" x14ac:dyDescent="0.25">
      <c r="B210" s="56" t="s">
        <v>61</v>
      </c>
      <c r="C210" s="64" t="s">
        <v>27</v>
      </c>
    </row>
    <row r="211" spans="2:3" ht="15" customHeight="1" x14ac:dyDescent="0.25">
      <c r="B211" s="59" t="s">
        <v>62</v>
      </c>
      <c r="C211" s="64" t="s">
        <v>27</v>
      </c>
    </row>
    <row r="212" spans="2:3" ht="15" customHeight="1" x14ac:dyDescent="0.25">
      <c r="B212" s="59" t="s">
        <v>63</v>
      </c>
      <c r="C212" s="64" t="s">
        <v>27</v>
      </c>
    </row>
    <row r="213" spans="2:3" ht="15" customHeight="1" x14ac:dyDescent="0.25">
      <c r="B213" s="59" t="s">
        <v>64</v>
      </c>
      <c r="C213" s="64" t="s">
        <v>27</v>
      </c>
    </row>
    <row r="214" spans="2:3" ht="15" customHeight="1" x14ac:dyDescent="0.25">
      <c r="B214" s="59" t="s">
        <v>65</v>
      </c>
      <c r="C214" s="64" t="s">
        <v>27</v>
      </c>
    </row>
    <row r="215" spans="2:3" ht="15" customHeight="1" x14ac:dyDescent="0.25">
      <c r="B215" s="59" t="s">
        <v>66</v>
      </c>
      <c r="C215" s="64" t="s">
        <v>27</v>
      </c>
    </row>
    <row r="216" spans="2:3" ht="15" customHeight="1" x14ac:dyDescent="0.25">
      <c r="B216" s="59" t="s">
        <v>67</v>
      </c>
      <c r="C216" s="58" t="s">
        <v>27</v>
      </c>
    </row>
    <row r="217" spans="2:3" ht="15" customHeight="1" x14ac:dyDescent="0.25">
      <c r="B217" s="59" t="s">
        <v>68</v>
      </c>
      <c r="C217" s="58" t="s">
        <v>27</v>
      </c>
    </row>
    <row r="218" spans="2:3" ht="15" customHeight="1" x14ac:dyDescent="0.25">
      <c r="B218" s="56" t="s">
        <v>69</v>
      </c>
      <c r="C218" s="58" t="s">
        <v>27</v>
      </c>
    </row>
    <row r="219" spans="2:3" ht="15" customHeight="1" x14ac:dyDescent="0.25">
      <c r="B219" s="59" t="s">
        <v>70</v>
      </c>
      <c r="C219" s="58">
        <v>5039433.07</v>
      </c>
    </row>
    <row r="220" spans="2:3" ht="15" customHeight="1" x14ac:dyDescent="0.25">
      <c r="B220" s="59" t="s">
        <v>71</v>
      </c>
      <c r="C220" s="58">
        <v>31506</v>
      </c>
    </row>
    <row r="221" spans="2:3" ht="15" customHeight="1" x14ac:dyDescent="0.25">
      <c r="B221" s="59" t="s">
        <v>72</v>
      </c>
      <c r="C221" s="58" t="s">
        <v>27</v>
      </c>
    </row>
    <row r="222" spans="2:3" ht="15" customHeight="1" x14ac:dyDescent="0.25">
      <c r="B222" s="59" t="s">
        <v>73</v>
      </c>
      <c r="C222" s="58">
        <v>21747.4</v>
      </c>
    </row>
    <row r="223" spans="2:3" ht="15" customHeight="1" x14ac:dyDescent="0.25">
      <c r="B223" s="59" t="s">
        <v>74</v>
      </c>
      <c r="C223" s="58">
        <v>1911.6</v>
      </c>
    </row>
    <row r="224" spans="2:3" ht="15" customHeight="1" x14ac:dyDescent="0.25">
      <c r="B224" s="59" t="s">
        <v>75</v>
      </c>
      <c r="C224" s="58" t="s">
        <v>27</v>
      </c>
    </row>
    <row r="225" spans="2:3" ht="15" customHeight="1" x14ac:dyDescent="0.25">
      <c r="B225" s="59" t="s">
        <v>76</v>
      </c>
      <c r="C225" s="58" t="s">
        <v>27</v>
      </c>
    </row>
    <row r="226" spans="2:3" ht="15" customHeight="1" x14ac:dyDescent="0.25">
      <c r="B226" s="59" t="s">
        <v>77</v>
      </c>
      <c r="C226" s="58" t="s">
        <v>27</v>
      </c>
    </row>
    <row r="227" spans="2:3" ht="15" customHeight="1" x14ac:dyDescent="0.25">
      <c r="B227" s="65" t="s">
        <v>78</v>
      </c>
      <c r="C227" s="58">
        <v>10738</v>
      </c>
    </row>
    <row r="228" spans="2:3" ht="15" customHeight="1" x14ac:dyDescent="0.25">
      <c r="B228" s="66" t="s">
        <v>79</v>
      </c>
      <c r="C228" s="58" t="s">
        <v>27</v>
      </c>
    </row>
    <row r="229" spans="2:3" ht="15" customHeight="1" x14ac:dyDescent="0.25">
      <c r="B229" s="67" t="s">
        <v>80</v>
      </c>
      <c r="C229" s="68" t="s">
        <v>27</v>
      </c>
    </row>
    <row r="230" spans="2:3" ht="15" customHeight="1" x14ac:dyDescent="0.25">
      <c r="B230" s="59" t="s">
        <v>81</v>
      </c>
      <c r="C230" s="64" t="s">
        <v>27</v>
      </c>
    </row>
    <row r="231" spans="2:3" ht="15" customHeight="1" x14ac:dyDescent="0.25">
      <c r="B231" s="59" t="s">
        <v>82</v>
      </c>
      <c r="C231" s="64" t="s">
        <v>27</v>
      </c>
    </row>
    <row r="232" spans="2:3" ht="15" customHeight="1" x14ac:dyDescent="0.25">
      <c r="B232" s="59" t="s">
        <v>83</v>
      </c>
      <c r="C232" s="64" t="s">
        <v>27</v>
      </c>
    </row>
    <row r="233" spans="2:3" ht="15" customHeight="1" x14ac:dyDescent="0.25">
      <c r="B233" s="56" t="s">
        <v>84</v>
      </c>
      <c r="C233" s="64" t="s">
        <v>27</v>
      </c>
    </row>
    <row r="234" spans="2:3" ht="15" customHeight="1" x14ac:dyDescent="0.25">
      <c r="B234" s="59" t="s">
        <v>85</v>
      </c>
      <c r="C234" s="64" t="s">
        <v>27</v>
      </c>
    </row>
    <row r="235" spans="2:3" ht="15" customHeight="1" x14ac:dyDescent="0.25">
      <c r="B235" s="59" t="s">
        <v>86</v>
      </c>
      <c r="C235" s="64" t="s">
        <v>27</v>
      </c>
    </row>
    <row r="236" spans="2:3" ht="15" customHeight="1" x14ac:dyDescent="0.25">
      <c r="B236" s="56" t="s">
        <v>87</v>
      </c>
      <c r="C236" s="64" t="s">
        <v>27</v>
      </c>
    </row>
    <row r="237" spans="2:3" ht="15" customHeight="1" x14ac:dyDescent="0.25">
      <c r="B237" s="59" t="s">
        <v>88</v>
      </c>
      <c r="C237" s="64" t="s">
        <v>27</v>
      </c>
    </row>
    <row r="238" spans="2:3" ht="15" customHeight="1" x14ac:dyDescent="0.25">
      <c r="B238" s="59" t="s">
        <v>89</v>
      </c>
      <c r="C238" s="64" t="s">
        <v>27</v>
      </c>
    </row>
    <row r="239" spans="2:3" ht="15" customHeight="1" x14ac:dyDescent="0.25">
      <c r="B239" s="59" t="s">
        <v>90</v>
      </c>
      <c r="C239" s="64" t="s">
        <v>27</v>
      </c>
    </row>
    <row r="240" spans="2:3" ht="15" customHeight="1" x14ac:dyDescent="0.25">
      <c r="B240" s="69" t="s">
        <v>91</v>
      </c>
      <c r="C240" s="52" t="s">
        <v>27</v>
      </c>
    </row>
    <row r="241" spans="2:3" ht="15" customHeight="1" x14ac:dyDescent="0.25">
      <c r="B241" s="70"/>
      <c r="C241" s="64" t="s">
        <v>27</v>
      </c>
    </row>
    <row r="242" spans="2:3" ht="15" customHeight="1" x14ac:dyDescent="0.25">
      <c r="B242" s="56" t="s">
        <v>92</v>
      </c>
      <c r="C242" s="64" t="s">
        <v>27</v>
      </c>
    </row>
    <row r="243" spans="2:3" ht="15" customHeight="1" x14ac:dyDescent="0.25">
      <c r="B243" s="56" t="s">
        <v>93</v>
      </c>
      <c r="C243" s="64" t="s">
        <v>27</v>
      </c>
    </row>
    <row r="244" spans="2:3" ht="15" customHeight="1" x14ac:dyDescent="0.25">
      <c r="B244" s="59" t="s">
        <v>94</v>
      </c>
      <c r="C244" s="64" t="s">
        <v>27</v>
      </c>
    </row>
    <row r="245" spans="2:3" ht="15" customHeight="1" x14ac:dyDescent="0.25">
      <c r="B245" s="59" t="s">
        <v>95</v>
      </c>
      <c r="C245" s="64" t="s">
        <v>27</v>
      </c>
    </row>
    <row r="246" spans="2:3" ht="15" customHeight="1" x14ac:dyDescent="0.25">
      <c r="B246" s="56" t="s">
        <v>96</v>
      </c>
      <c r="C246" s="64" t="s">
        <v>27</v>
      </c>
    </row>
    <row r="247" spans="2:3" ht="15" customHeight="1" x14ac:dyDescent="0.25">
      <c r="B247" s="59" t="s">
        <v>97</v>
      </c>
      <c r="C247" s="64" t="s">
        <v>27</v>
      </c>
    </row>
    <row r="248" spans="2:3" ht="15" customHeight="1" x14ac:dyDescent="0.25">
      <c r="B248" s="59" t="s">
        <v>98</v>
      </c>
      <c r="C248" s="64" t="s">
        <v>27</v>
      </c>
    </row>
    <row r="249" spans="2:3" ht="15" customHeight="1" x14ac:dyDescent="0.25">
      <c r="B249" s="56" t="s">
        <v>99</v>
      </c>
      <c r="C249" s="64" t="s">
        <v>27</v>
      </c>
    </row>
    <row r="250" spans="2:3" ht="15" customHeight="1" x14ac:dyDescent="0.25">
      <c r="B250" s="59" t="s">
        <v>100</v>
      </c>
      <c r="C250" s="64" t="s">
        <v>27</v>
      </c>
    </row>
    <row r="251" spans="2:3" ht="15" customHeight="1" x14ac:dyDescent="0.25">
      <c r="B251" s="69" t="s">
        <v>101</v>
      </c>
      <c r="C251" s="52" t="s">
        <v>27</v>
      </c>
    </row>
    <row r="252" spans="2:3" ht="15" customHeight="1" x14ac:dyDescent="0.25">
      <c r="B252" s="71"/>
      <c r="C252" s="53" t="s">
        <v>27</v>
      </c>
    </row>
    <row r="253" spans="2:3" ht="15" customHeight="1" x14ac:dyDescent="0.25">
      <c r="B253" s="98" t="s">
        <v>102</v>
      </c>
      <c r="C253" s="99">
        <f>SUM(C177:C250)</f>
        <v>34330867.039999992</v>
      </c>
    </row>
    <row r="259" spans="1:7" x14ac:dyDescent="0.25">
      <c r="A259" s="84" t="s">
        <v>222</v>
      </c>
      <c r="C259" s="6" t="s">
        <v>103</v>
      </c>
    </row>
    <row r="260" spans="1:7" x14ac:dyDescent="0.25">
      <c r="A260" s="84" t="s">
        <v>223</v>
      </c>
      <c r="C260" s="7" t="s">
        <v>104</v>
      </c>
    </row>
    <row r="261" spans="1:7" x14ac:dyDescent="0.25">
      <c r="A261" s="84" t="s">
        <v>224</v>
      </c>
      <c r="C261" s="7" t="s">
        <v>105</v>
      </c>
    </row>
    <row r="266" spans="1:7" ht="27" customHeight="1" x14ac:dyDescent="0.25">
      <c r="B266" s="4"/>
      <c r="C266" s="2"/>
      <c r="E266" s="165"/>
      <c r="F266" s="165"/>
    </row>
    <row r="267" spans="1:7" x14ac:dyDescent="0.25">
      <c r="A267" s="2"/>
      <c r="B267" s="4"/>
      <c r="C267" s="2"/>
      <c r="E267" s="165"/>
      <c r="F267" s="165"/>
    </row>
    <row r="268" spans="1:7" x14ac:dyDescent="0.25">
      <c r="A268" s="2"/>
      <c r="B268" s="4"/>
      <c r="C268" s="2"/>
      <c r="E268" s="165"/>
      <c r="F268" s="165"/>
    </row>
    <row r="269" spans="1:7" x14ac:dyDescent="0.25">
      <c r="A269" s="2"/>
      <c r="B269" s="4"/>
      <c r="C269" s="2"/>
      <c r="E269" s="165"/>
      <c r="F269" s="165"/>
    </row>
    <row r="270" spans="1:7" x14ac:dyDescent="0.25">
      <c r="A270" s="2"/>
      <c r="B270" s="4"/>
      <c r="C270" s="2"/>
      <c r="E270" s="165"/>
      <c r="F270" s="165"/>
    </row>
    <row r="271" spans="1:7" s="5" customFormat="1" ht="18" x14ac:dyDescent="0.25">
      <c r="A271" s="121" t="s">
        <v>18</v>
      </c>
      <c r="B271" s="121"/>
      <c r="C271" s="121"/>
      <c r="D271" s="121"/>
      <c r="E271" s="121"/>
      <c r="F271" s="121"/>
      <c r="G271" s="121"/>
    </row>
    <row r="272" spans="1:7" s="5" customFormat="1" ht="19.5" customHeight="1" x14ac:dyDescent="0.25">
      <c r="A272" s="121" t="s">
        <v>2</v>
      </c>
      <c r="B272" s="121"/>
      <c r="C272" s="121"/>
      <c r="D272" s="121"/>
      <c r="E272" s="121"/>
      <c r="F272" s="121"/>
      <c r="G272" s="121"/>
    </row>
    <row r="273" spans="1:7" s="166" customFormat="1" ht="19.5" customHeight="1" x14ac:dyDescent="0.3">
      <c r="A273" s="128" t="s">
        <v>106</v>
      </c>
      <c r="B273" s="128"/>
      <c r="C273" s="128"/>
      <c r="D273" s="128"/>
      <c r="E273" s="128"/>
      <c r="F273" s="128"/>
      <c r="G273" s="128"/>
    </row>
    <row r="274" spans="1:7" s="166" customFormat="1" ht="19.5" customHeight="1" x14ac:dyDescent="0.3">
      <c r="A274" s="128" t="s">
        <v>466</v>
      </c>
      <c r="B274" s="128"/>
      <c r="C274" s="128"/>
      <c r="D274" s="128"/>
      <c r="E274" s="128"/>
      <c r="F274" s="128"/>
      <c r="G274" s="128"/>
    </row>
    <row r="275" spans="1:7" s="166" customFormat="1" ht="14.25" customHeight="1" x14ac:dyDescent="0.3">
      <c r="A275" s="128" t="s">
        <v>467</v>
      </c>
      <c r="B275" s="128"/>
      <c r="C275" s="128"/>
      <c r="D275" s="128"/>
      <c r="E275" s="128"/>
      <c r="F275" s="128"/>
      <c r="G275" s="128"/>
    </row>
    <row r="276" spans="1:7" s="166" customFormat="1" ht="13.5" customHeight="1" x14ac:dyDescent="0.3">
      <c r="A276" s="128" t="s">
        <v>107</v>
      </c>
      <c r="B276" s="128"/>
      <c r="C276" s="128"/>
      <c r="D276" s="128"/>
      <c r="E276" s="128"/>
      <c r="F276" s="128"/>
      <c r="G276" s="128"/>
    </row>
    <row r="277" spans="1:7" ht="15.75" thickBot="1" x14ac:dyDescent="0.3">
      <c r="A277" s="4"/>
      <c r="B277" s="2"/>
      <c r="D277" s="165"/>
      <c r="E277" s="165"/>
      <c r="G277" s="35"/>
    </row>
    <row r="278" spans="1:7" ht="15.75" thickBot="1" x14ac:dyDescent="0.3">
      <c r="A278" s="167" t="s">
        <v>108</v>
      </c>
      <c r="B278" s="168"/>
      <c r="C278" s="168"/>
      <c r="D278" s="168"/>
      <c r="E278" s="168"/>
      <c r="F278" s="169"/>
      <c r="G278" s="35"/>
    </row>
    <row r="279" spans="1:7" ht="15.75" thickBot="1" x14ac:dyDescent="0.3">
      <c r="A279" s="170"/>
      <c r="B279" s="171"/>
      <c r="C279" s="172"/>
      <c r="D279" s="173" t="s">
        <v>109</v>
      </c>
      <c r="E279" s="174"/>
      <c r="F279" s="175">
        <v>287598.06</v>
      </c>
      <c r="G279" s="35"/>
    </row>
    <row r="280" spans="1:7" ht="15.75" thickBot="1" x14ac:dyDescent="0.3">
      <c r="A280" s="176" t="s">
        <v>110</v>
      </c>
      <c r="B280" s="177" t="s">
        <v>111</v>
      </c>
      <c r="C280" s="178" t="s">
        <v>112</v>
      </c>
      <c r="D280" s="177" t="s">
        <v>113</v>
      </c>
      <c r="E280" s="179" t="s">
        <v>114</v>
      </c>
      <c r="F280" s="180" t="s">
        <v>115</v>
      </c>
      <c r="G280" s="35"/>
    </row>
    <row r="281" spans="1:7" ht="15.75" thickBot="1" x14ac:dyDescent="0.3">
      <c r="A281" s="181">
        <v>44837</v>
      </c>
      <c r="B281" s="41" t="s">
        <v>116</v>
      </c>
      <c r="C281" s="182" t="s">
        <v>468</v>
      </c>
      <c r="D281" s="183"/>
      <c r="E281" s="183">
        <v>39507.5</v>
      </c>
      <c r="F281" s="184">
        <f>F279-E281</f>
        <v>248090.56</v>
      </c>
      <c r="G281" s="35"/>
    </row>
    <row r="282" spans="1:7" ht="15.75" thickBot="1" x14ac:dyDescent="0.3">
      <c r="A282" s="181">
        <v>44837</v>
      </c>
      <c r="B282" s="41" t="s">
        <v>116</v>
      </c>
      <c r="C282" s="182" t="s">
        <v>469</v>
      </c>
      <c r="D282" s="183"/>
      <c r="E282" s="183">
        <f>ROUND(E281*0.0015,2)</f>
        <v>59.26</v>
      </c>
      <c r="F282" s="184">
        <f t="shared" ref="F282:F326" si="1">F281-E282+D282</f>
        <v>248031.3</v>
      </c>
      <c r="G282" s="35"/>
    </row>
    <row r="283" spans="1:7" ht="15.75" thickBot="1" x14ac:dyDescent="0.3">
      <c r="A283" s="181">
        <v>44841</v>
      </c>
      <c r="B283" s="41" t="s">
        <v>116</v>
      </c>
      <c r="C283" s="182" t="s">
        <v>470</v>
      </c>
      <c r="D283" s="183"/>
      <c r="E283" s="183">
        <v>14228.9</v>
      </c>
      <c r="F283" s="184">
        <f t="shared" si="1"/>
        <v>233802.4</v>
      </c>
      <c r="G283" s="35"/>
    </row>
    <row r="284" spans="1:7" ht="15.75" thickBot="1" x14ac:dyDescent="0.3">
      <c r="A284" s="181">
        <v>44841</v>
      </c>
      <c r="B284" s="41" t="s">
        <v>116</v>
      </c>
      <c r="C284" s="182" t="s">
        <v>471</v>
      </c>
      <c r="D284" s="183"/>
      <c r="E284" s="183">
        <f>ROUND(E283*0.0015,2)</f>
        <v>21.34</v>
      </c>
      <c r="F284" s="184">
        <f t="shared" si="1"/>
        <v>233781.06</v>
      </c>
      <c r="G284" s="35"/>
    </row>
    <row r="285" spans="1:7" ht="15.75" thickBot="1" x14ac:dyDescent="0.3">
      <c r="A285" s="181">
        <v>44841</v>
      </c>
      <c r="B285" s="41" t="s">
        <v>116</v>
      </c>
      <c r="C285" s="182" t="s">
        <v>472</v>
      </c>
      <c r="D285" s="183"/>
      <c r="E285" s="183">
        <v>11244</v>
      </c>
      <c r="F285" s="184">
        <f t="shared" si="1"/>
        <v>222537.06</v>
      </c>
      <c r="G285" s="35"/>
    </row>
    <row r="286" spans="1:7" ht="15.75" thickBot="1" x14ac:dyDescent="0.3">
      <c r="A286" s="181">
        <v>44841</v>
      </c>
      <c r="B286" s="41" t="s">
        <v>116</v>
      </c>
      <c r="C286" s="182" t="s">
        <v>473</v>
      </c>
      <c r="D286" s="183"/>
      <c r="E286" s="183">
        <f>ROUND(E285*0.0015,2)</f>
        <v>16.87</v>
      </c>
      <c r="F286" s="184">
        <f t="shared" si="1"/>
        <v>222520.19</v>
      </c>
      <c r="G286" s="35"/>
    </row>
    <row r="287" spans="1:7" ht="15.75" thickBot="1" x14ac:dyDescent="0.3">
      <c r="A287" s="181">
        <v>44841</v>
      </c>
      <c r="B287" s="41" t="s">
        <v>116</v>
      </c>
      <c r="C287" s="182" t="s">
        <v>474</v>
      </c>
      <c r="D287" s="183"/>
      <c r="E287" s="183">
        <v>12550</v>
      </c>
      <c r="F287" s="184">
        <f t="shared" si="1"/>
        <v>209970.19</v>
      </c>
      <c r="G287" s="35"/>
    </row>
    <row r="288" spans="1:7" ht="15.75" thickBot="1" x14ac:dyDescent="0.3">
      <c r="A288" s="181">
        <v>44841</v>
      </c>
      <c r="B288" s="41" t="s">
        <v>116</v>
      </c>
      <c r="C288" s="182" t="s">
        <v>475</v>
      </c>
      <c r="D288" s="183"/>
      <c r="E288" s="183">
        <f>ROUND(E287*0.0015,2)</f>
        <v>18.829999999999998</v>
      </c>
      <c r="F288" s="184">
        <f t="shared" si="1"/>
        <v>209951.36000000002</v>
      </c>
      <c r="G288" s="35"/>
    </row>
    <row r="289" spans="1:7" ht="15.75" thickBot="1" x14ac:dyDescent="0.3">
      <c r="A289" s="181">
        <v>44841</v>
      </c>
      <c r="B289" s="41" t="s">
        <v>116</v>
      </c>
      <c r="C289" s="182" t="s">
        <v>476</v>
      </c>
      <c r="D289" s="183"/>
      <c r="E289" s="183">
        <v>16378</v>
      </c>
      <c r="F289" s="184">
        <f t="shared" si="1"/>
        <v>193573.36000000002</v>
      </c>
      <c r="G289" s="35"/>
    </row>
    <row r="290" spans="1:7" ht="15.75" thickBot="1" x14ac:dyDescent="0.3">
      <c r="A290" s="181">
        <v>44841</v>
      </c>
      <c r="B290" s="41" t="s">
        <v>154</v>
      </c>
      <c r="C290" s="182" t="s">
        <v>477</v>
      </c>
      <c r="D290" s="183"/>
      <c r="E290" s="183">
        <f>ROUND(E289*0.0015,2)</f>
        <v>24.57</v>
      </c>
      <c r="F290" s="184">
        <f>F289-E290+D290</f>
        <v>193548.79</v>
      </c>
      <c r="G290" s="35"/>
    </row>
    <row r="291" spans="1:7" ht="15.75" thickBot="1" x14ac:dyDescent="0.3">
      <c r="A291" s="181">
        <v>44841</v>
      </c>
      <c r="B291" s="41" t="s">
        <v>116</v>
      </c>
      <c r="C291" s="182" t="s">
        <v>478</v>
      </c>
      <c r="D291" s="183"/>
      <c r="E291" s="183">
        <v>47250</v>
      </c>
      <c r="F291" s="184">
        <f t="shared" si="1"/>
        <v>146298.79</v>
      </c>
      <c r="G291" s="35"/>
    </row>
    <row r="292" spans="1:7" ht="15.75" thickBot="1" x14ac:dyDescent="0.3">
      <c r="A292" s="181">
        <v>44841</v>
      </c>
      <c r="B292" s="41" t="s">
        <v>116</v>
      </c>
      <c r="C292" s="182" t="s">
        <v>479</v>
      </c>
      <c r="D292" s="183"/>
      <c r="E292" s="183">
        <f>ROUND(E291*0.0015,2)</f>
        <v>70.88</v>
      </c>
      <c r="F292" s="184">
        <f t="shared" si="1"/>
        <v>146227.91</v>
      </c>
      <c r="G292" s="35"/>
    </row>
    <row r="293" spans="1:7" ht="15.75" thickBot="1" x14ac:dyDescent="0.3">
      <c r="A293" s="181">
        <v>44845</v>
      </c>
      <c r="B293" s="41" t="s">
        <v>116</v>
      </c>
      <c r="C293" s="182" t="s">
        <v>480</v>
      </c>
      <c r="D293" s="183"/>
      <c r="E293" s="183">
        <v>13635</v>
      </c>
      <c r="F293" s="184">
        <f t="shared" si="1"/>
        <v>132592.91</v>
      </c>
      <c r="G293" s="35"/>
    </row>
    <row r="294" spans="1:7" ht="15.75" thickBot="1" x14ac:dyDescent="0.3">
      <c r="A294" s="181">
        <v>44845</v>
      </c>
      <c r="B294" s="41" t="s">
        <v>116</v>
      </c>
      <c r="C294" s="182" t="s">
        <v>481</v>
      </c>
      <c r="D294" s="183"/>
      <c r="E294" s="183">
        <f>ROUND(E293*0.0015,2)</f>
        <v>20.45</v>
      </c>
      <c r="F294" s="184">
        <f t="shared" si="1"/>
        <v>132572.46</v>
      </c>
      <c r="G294" s="35"/>
    </row>
    <row r="295" spans="1:7" ht="15.75" thickBot="1" x14ac:dyDescent="0.3">
      <c r="A295" s="181">
        <v>44845</v>
      </c>
      <c r="B295" s="41" t="s">
        <v>116</v>
      </c>
      <c r="C295" s="182" t="s">
        <v>482</v>
      </c>
      <c r="D295" s="183"/>
      <c r="E295" s="183">
        <v>63417</v>
      </c>
      <c r="F295" s="184">
        <f t="shared" si="1"/>
        <v>69155.459999999992</v>
      </c>
      <c r="G295" s="35"/>
    </row>
    <row r="296" spans="1:7" ht="15.75" thickBot="1" x14ac:dyDescent="0.3">
      <c r="A296" s="181">
        <v>44845</v>
      </c>
      <c r="B296" s="41" t="s">
        <v>116</v>
      </c>
      <c r="C296" s="182" t="s">
        <v>483</v>
      </c>
      <c r="D296" s="183"/>
      <c r="E296" s="183">
        <f>ROUND(E295*0.0015,2)</f>
        <v>95.13</v>
      </c>
      <c r="F296" s="184">
        <f t="shared" si="1"/>
        <v>69060.329999999987</v>
      </c>
      <c r="G296" s="35"/>
    </row>
    <row r="297" spans="1:7" ht="15.75" thickBot="1" x14ac:dyDescent="0.3">
      <c r="A297" s="181">
        <v>44847</v>
      </c>
      <c r="B297" s="41" t="s">
        <v>116</v>
      </c>
      <c r="C297" s="182" t="s">
        <v>189</v>
      </c>
      <c r="D297" s="183">
        <v>663520.12</v>
      </c>
      <c r="E297" s="183"/>
      <c r="F297" s="184">
        <f>F296-E297+D297</f>
        <v>732580.45</v>
      </c>
      <c r="G297" s="35"/>
    </row>
    <row r="298" spans="1:7" ht="15.75" thickBot="1" x14ac:dyDescent="0.3">
      <c r="A298" s="181">
        <v>44847</v>
      </c>
      <c r="B298" s="41" t="s">
        <v>116</v>
      </c>
      <c r="C298" s="182" t="s">
        <v>484</v>
      </c>
      <c r="D298" s="183"/>
      <c r="E298" s="183">
        <v>60000</v>
      </c>
      <c r="F298" s="184">
        <f t="shared" si="1"/>
        <v>672580.45</v>
      </c>
      <c r="G298" s="35"/>
    </row>
    <row r="299" spans="1:7" ht="15.75" thickBot="1" x14ac:dyDescent="0.3">
      <c r="A299" s="181">
        <v>44847</v>
      </c>
      <c r="B299" s="41" t="s">
        <v>116</v>
      </c>
      <c r="C299" s="182" t="s">
        <v>485</v>
      </c>
      <c r="D299" s="183"/>
      <c r="E299" s="183">
        <f>ROUND(E298*0.0015,2)</f>
        <v>90</v>
      </c>
      <c r="F299" s="184">
        <f t="shared" si="1"/>
        <v>672490.45</v>
      </c>
      <c r="G299" s="35"/>
    </row>
    <row r="300" spans="1:7" ht="15.75" thickBot="1" x14ac:dyDescent="0.3">
      <c r="A300" s="181">
        <v>44847</v>
      </c>
      <c r="B300" s="41" t="s">
        <v>116</v>
      </c>
      <c r="C300" s="182" t="s">
        <v>486</v>
      </c>
      <c r="D300" s="183"/>
      <c r="E300" s="183">
        <v>6000</v>
      </c>
      <c r="F300" s="184">
        <f t="shared" si="1"/>
        <v>666490.44999999995</v>
      </c>
      <c r="G300" s="35"/>
    </row>
    <row r="301" spans="1:7" ht="15.75" thickBot="1" x14ac:dyDescent="0.3">
      <c r="A301" s="181">
        <v>44847</v>
      </c>
      <c r="B301" s="41" t="s">
        <v>116</v>
      </c>
      <c r="C301" s="182" t="s">
        <v>487</v>
      </c>
      <c r="D301" s="183"/>
      <c r="E301" s="183">
        <f>ROUND(E300*0.0015,2)</f>
        <v>9</v>
      </c>
      <c r="F301" s="184">
        <f t="shared" si="1"/>
        <v>666481.44999999995</v>
      </c>
      <c r="G301" s="35"/>
    </row>
    <row r="302" spans="1:7" ht="15.75" thickBot="1" x14ac:dyDescent="0.3">
      <c r="A302" s="181">
        <v>44851</v>
      </c>
      <c r="B302" s="41" t="s">
        <v>116</v>
      </c>
      <c r="C302" s="182" t="s">
        <v>488</v>
      </c>
      <c r="D302" s="183"/>
      <c r="E302" s="183">
        <v>17155</v>
      </c>
      <c r="F302" s="184">
        <f t="shared" si="1"/>
        <v>649326.44999999995</v>
      </c>
      <c r="G302" s="35"/>
    </row>
    <row r="303" spans="1:7" ht="15.75" thickBot="1" x14ac:dyDescent="0.3">
      <c r="A303" s="181">
        <v>44851</v>
      </c>
      <c r="B303" s="41" t="s">
        <v>116</v>
      </c>
      <c r="C303" s="182" t="s">
        <v>489</v>
      </c>
      <c r="D303" s="183"/>
      <c r="E303" s="183">
        <f>ROUND(E302*0.0015,2)</f>
        <v>25.73</v>
      </c>
      <c r="F303" s="184">
        <f t="shared" si="1"/>
        <v>649300.72</v>
      </c>
      <c r="G303" s="35"/>
    </row>
    <row r="304" spans="1:7" ht="15.75" thickBot="1" x14ac:dyDescent="0.3">
      <c r="A304" s="181">
        <v>44851</v>
      </c>
      <c r="B304" s="41" t="s">
        <v>116</v>
      </c>
      <c r="C304" s="182" t="s">
        <v>490</v>
      </c>
      <c r="D304" s="183"/>
      <c r="E304" s="183">
        <v>6450</v>
      </c>
      <c r="F304" s="184">
        <f t="shared" si="1"/>
        <v>642850.72</v>
      </c>
      <c r="G304" s="35"/>
    </row>
    <row r="305" spans="1:7" ht="15.75" thickBot="1" x14ac:dyDescent="0.3">
      <c r="A305" s="181">
        <v>44851</v>
      </c>
      <c r="B305" s="41" t="s">
        <v>116</v>
      </c>
      <c r="C305" s="182" t="s">
        <v>491</v>
      </c>
      <c r="D305" s="183"/>
      <c r="E305" s="183">
        <f>ROUND(E304*0.0015,2)</f>
        <v>9.68</v>
      </c>
      <c r="F305" s="184">
        <f t="shared" si="1"/>
        <v>642841.03999999992</v>
      </c>
      <c r="G305" s="35"/>
    </row>
    <row r="306" spans="1:7" ht="15.75" thickBot="1" x14ac:dyDescent="0.3">
      <c r="A306" s="181">
        <v>44851</v>
      </c>
      <c r="B306" s="41" t="s">
        <v>116</v>
      </c>
      <c r="C306" s="182" t="s">
        <v>492</v>
      </c>
      <c r="D306" s="183"/>
      <c r="E306" s="183">
        <v>9800</v>
      </c>
      <c r="F306" s="184">
        <f t="shared" si="1"/>
        <v>633041.03999999992</v>
      </c>
      <c r="G306" s="35"/>
    </row>
    <row r="307" spans="1:7" ht="15.75" thickBot="1" x14ac:dyDescent="0.3">
      <c r="A307" s="181">
        <v>44851</v>
      </c>
      <c r="B307" s="41" t="s">
        <v>154</v>
      </c>
      <c r="C307" s="182" t="s">
        <v>493</v>
      </c>
      <c r="D307" s="183"/>
      <c r="E307" s="183">
        <f>ROUND(E306*0.0015,2)</f>
        <v>14.7</v>
      </c>
      <c r="F307" s="184">
        <f t="shared" si="1"/>
        <v>633026.34</v>
      </c>
      <c r="G307" s="35"/>
    </row>
    <row r="308" spans="1:7" ht="15.75" thickBot="1" x14ac:dyDescent="0.3">
      <c r="A308" s="181">
        <v>44854</v>
      </c>
      <c r="B308" s="41" t="s">
        <v>116</v>
      </c>
      <c r="C308" s="182" t="s">
        <v>494</v>
      </c>
      <c r="D308" s="183"/>
      <c r="E308" s="183">
        <v>12892</v>
      </c>
      <c r="F308" s="184">
        <f t="shared" si="1"/>
        <v>620134.34</v>
      </c>
      <c r="G308" s="35"/>
    </row>
    <row r="309" spans="1:7" ht="15.75" thickBot="1" x14ac:dyDescent="0.3">
      <c r="A309" s="181">
        <v>44854</v>
      </c>
      <c r="B309" s="41" t="s">
        <v>116</v>
      </c>
      <c r="C309" s="182" t="s">
        <v>495</v>
      </c>
      <c r="D309" s="183"/>
      <c r="E309" s="183">
        <f>ROUND(E308*0.0015,2)</f>
        <v>19.34</v>
      </c>
      <c r="F309" s="184">
        <f t="shared" si="1"/>
        <v>620115</v>
      </c>
      <c r="G309" s="35"/>
    </row>
    <row r="310" spans="1:7" ht="15.75" thickBot="1" x14ac:dyDescent="0.3">
      <c r="A310" s="181">
        <v>44854</v>
      </c>
      <c r="B310" s="41" t="s">
        <v>116</v>
      </c>
      <c r="C310" s="182" t="s">
        <v>496</v>
      </c>
      <c r="D310" s="183"/>
      <c r="E310" s="183">
        <v>5400</v>
      </c>
      <c r="F310" s="184">
        <f t="shared" si="1"/>
        <v>614715</v>
      </c>
      <c r="G310" s="35"/>
    </row>
    <row r="311" spans="1:7" ht="15.75" thickBot="1" x14ac:dyDescent="0.3">
      <c r="A311" s="181">
        <v>44854</v>
      </c>
      <c r="B311" s="41" t="s">
        <v>116</v>
      </c>
      <c r="C311" s="182" t="s">
        <v>497</v>
      </c>
      <c r="D311" s="183"/>
      <c r="E311" s="183">
        <f>ROUND(E310*0.0015,2)</f>
        <v>8.1</v>
      </c>
      <c r="F311" s="184">
        <f t="shared" si="1"/>
        <v>614706.9</v>
      </c>
      <c r="G311" s="35"/>
    </row>
    <row r="312" spans="1:7" ht="15.75" thickBot="1" x14ac:dyDescent="0.3">
      <c r="A312" s="181">
        <v>44858</v>
      </c>
      <c r="B312" s="72" t="s">
        <v>116</v>
      </c>
      <c r="C312" s="182" t="s">
        <v>498</v>
      </c>
      <c r="D312" s="183"/>
      <c r="E312" s="183">
        <v>5300</v>
      </c>
      <c r="F312" s="185">
        <f t="shared" si="1"/>
        <v>609406.9</v>
      </c>
      <c r="G312" s="35"/>
    </row>
    <row r="313" spans="1:7" ht="15.75" thickBot="1" x14ac:dyDescent="0.3">
      <c r="A313" s="186">
        <v>44858</v>
      </c>
      <c r="B313" s="55" t="s">
        <v>116</v>
      </c>
      <c r="C313" s="187" t="s">
        <v>499</v>
      </c>
      <c r="D313" s="183"/>
      <c r="E313" s="183">
        <f>ROUND(E312*0.0015,2)</f>
        <v>7.95</v>
      </c>
      <c r="F313" s="188">
        <f>F312-E313+D313</f>
        <v>609398.95000000007</v>
      </c>
      <c r="G313" s="35"/>
    </row>
    <row r="314" spans="1:7" ht="15.75" thickBot="1" x14ac:dyDescent="0.3">
      <c r="A314" s="181">
        <v>44859</v>
      </c>
      <c r="B314" s="39" t="s">
        <v>116</v>
      </c>
      <c r="C314" s="182" t="s">
        <v>500</v>
      </c>
      <c r="D314" s="183"/>
      <c r="E314" s="183">
        <v>18230</v>
      </c>
      <c r="F314" s="184">
        <f t="shared" si="1"/>
        <v>591168.95000000007</v>
      </c>
      <c r="G314" s="35"/>
    </row>
    <row r="315" spans="1:7" ht="15.75" thickBot="1" x14ac:dyDescent="0.3">
      <c r="A315" s="181">
        <v>44859</v>
      </c>
      <c r="B315" s="39" t="s">
        <v>116</v>
      </c>
      <c r="C315" s="182" t="s">
        <v>501</v>
      </c>
      <c r="D315" s="183"/>
      <c r="E315" s="183">
        <f t="shared" ref="E315" si="2">ROUND(E314*0.0015,2)</f>
        <v>27.35</v>
      </c>
      <c r="F315" s="184">
        <f t="shared" si="1"/>
        <v>591141.60000000009</v>
      </c>
      <c r="G315" s="35"/>
    </row>
    <row r="316" spans="1:7" ht="15.75" thickBot="1" x14ac:dyDescent="0.3">
      <c r="A316" s="181">
        <v>44859</v>
      </c>
      <c r="B316" s="39" t="s">
        <v>116</v>
      </c>
      <c r="C316" s="182" t="s">
        <v>502</v>
      </c>
      <c r="D316" s="183"/>
      <c r="E316" s="183">
        <v>16267</v>
      </c>
      <c r="F316" s="184">
        <f t="shared" si="1"/>
        <v>574874.60000000009</v>
      </c>
      <c r="G316" s="35"/>
    </row>
    <row r="317" spans="1:7" ht="15.75" thickBot="1" x14ac:dyDescent="0.3">
      <c r="A317" s="181">
        <v>44859</v>
      </c>
      <c r="B317" s="39" t="s">
        <v>116</v>
      </c>
      <c r="C317" s="182" t="s">
        <v>503</v>
      </c>
      <c r="D317" s="183"/>
      <c r="E317" s="183">
        <f t="shared" ref="E317" si="3">ROUND(E316*0.0015,2)</f>
        <v>24.4</v>
      </c>
      <c r="F317" s="184">
        <f t="shared" si="1"/>
        <v>574850.20000000007</v>
      </c>
      <c r="G317" s="35"/>
    </row>
    <row r="318" spans="1:7" ht="15.75" thickBot="1" x14ac:dyDescent="0.3">
      <c r="A318" s="181">
        <v>44859</v>
      </c>
      <c r="B318" s="39" t="s">
        <v>116</v>
      </c>
      <c r="C318" s="182" t="s">
        <v>504</v>
      </c>
      <c r="D318" s="183"/>
      <c r="E318" s="183">
        <v>19035.5</v>
      </c>
      <c r="F318" s="184">
        <f t="shared" si="1"/>
        <v>555814.70000000007</v>
      </c>
      <c r="G318" s="35"/>
    </row>
    <row r="319" spans="1:7" ht="15.75" thickBot="1" x14ac:dyDescent="0.3">
      <c r="A319" s="181">
        <v>44859</v>
      </c>
      <c r="B319" s="39" t="s">
        <v>116</v>
      </c>
      <c r="C319" s="182" t="s">
        <v>505</v>
      </c>
      <c r="D319" s="183"/>
      <c r="E319" s="183">
        <f t="shared" ref="E319" si="4">ROUND(E318*0.0015,2)</f>
        <v>28.55</v>
      </c>
      <c r="F319" s="184">
        <f t="shared" si="1"/>
        <v>555786.15</v>
      </c>
      <c r="G319" s="35"/>
    </row>
    <row r="320" spans="1:7" ht="15.75" thickBot="1" x14ac:dyDescent="0.3">
      <c r="A320" s="181">
        <v>44860</v>
      </c>
      <c r="B320" s="39" t="s">
        <v>116</v>
      </c>
      <c r="C320" s="182" t="s">
        <v>506</v>
      </c>
      <c r="D320" s="183"/>
      <c r="E320" s="183">
        <v>4300</v>
      </c>
      <c r="F320" s="184">
        <f t="shared" si="1"/>
        <v>551486.15</v>
      </c>
      <c r="G320" s="35"/>
    </row>
    <row r="321" spans="1:7" ht="15.75" thickBot="1" x14ac:dyDescent="0.3">
      <c r="A321" s="181">
        <v>44860</v>
      </c>
      <c r="B321" s="39" t="s">
        <v>116</v>
      </c>
      <c r="C321" s="182" t="s">
        <v>507</v>
      </c>
      <c r="D321" s="183"/>
      <c r="E321" s="183">
        <f>ROUND(E320*0.0015,2)</f>
        <v>6.45</v>
      </c>
      <c r="F321" s="184">
        <f t="shared" si="1"/>
        <v>551479.70000000007</v>
      </c>
      <c r="G321" s="35"/>
    </row>
    <row r="322" spans="1:7" ht="15.75" thickBot="1" x14ac:dyDescent="0.3">
      <c r="A322" s="181">
        <v>44860</v>
      </c>
      <c r="B322" s="39" t="s">
        <v>116</v>
      </c>
      <c r="C322" s="182" t="s">
        <v>508</v>
      </c>
      <c r="D322" s="183"/>
      <c r="E322" s="183">
        <v>183700</v>
      </c>
      <c r="F322" s="184">
        <f t="shared" si="1"/>
        <v>367779.70000000007</v>
      </c>
      <c r="G322" s="35"/>
    </row>
    <row r="323" spans="1:7" ht="15.75" thickBot="1" x14ac:dyDescent="0.3">
      <c r="A323" s="181">
        <v>44860</v>
      </c>
      <c r="B323" s="39" t="s">
        <v>116</v>
      </c>
      <c r="C323" s="182" t="s">
        <v>509</v>
      </c>
      <c r="D323" s="183"/>
      <c r="E323" s="183">
        <f t="shared" ref="E323:E325" si="5">ROUND(E322*0.0015,2)</f>
        <v>275.55</v>
      </c>
      <c r="F323" s="184">
        <f t="shared" si="1"/>
        <v>367504.15000000008</v>
      </c>
      <c r="G323" s="35"/>
    </row>
    <row r="324" spans="1:7" ht="15.75" thickBot="1" x14ac:dyDescent="0.3">
      <c r="A324" s="181">
        <v>44862</v>
      </c>
      <c r="B324" s="39" t="s">
        <v>116</v>
      </c>
      <c r="C324" s="182" t="s">
        <v>510</v>
      </c>
      <c r="D324" s="183"/>
      <c r="E324" s="183">
        <v>110050</v>
      </c>
      <c r="F324" s="184">
        <f t="shared" si="1"/>
        <v>257454.15000000008</v>
      </c>
      <c r="G324" s="35"/>
    </row>
    <row r="325" spans="1:7" ht="15.75" thickBot="1" x14ac:dyDescent="0.3">
      <c r="A325" s="181">
        <v>44862</v>
      </c>
      <c r="B325" s="39" t="s">
        <v>116</v>
      </c>
      <c r="C325" s="182" t="s">
        <v>511</v>
      </c>
      <c r="D325" s="183"/>
      <c r="E325" s="183">
        <f t="shared" si="5"/>
        <v>165.08</v>
      </c>
      <c r="F325" s="184">
        <f t="shared" si="1"/>
        <v>257289.07000000009</v>
      </c>
      <c r="G325" s="35"/>
    </row>
    <row r="326" spans="1:7" ht="15.75" thickBot="1" x14ac:dyDescent="0.3">
      <c r="A326" s="181">
        <v>44865</v>
      </c>
      <c r="B326" s="39" t="s">
        <v>116</v>
      </c>
      <c r="C326" s="182" t="s">
        <v>512</v>
      </c>
      <c r="D326" s="183"/>
      <c r="E326" s="183">
        <v>175</v>
      </c>
      <c r="F326" s="184">
        <f t="shared" si="1"/>
        <v>257114.07000000009</v>
      </c>
      <c r="G326" s="35"/>
    </row>
    <row r="327" spans="1:7" ht="15.75" thickBot="1" x14ac:dyDescent="0.3">
      <c r="A327" s="115" t="s">
        <v>190</v>
      </c>
      <c r="B327" s="116"/>
      <c r="C327" s="117"/>
      <c r="D327" s="189">
        <f>SUM(D281:D326)</f>
        <v>663520.12</v>
      </c>
      <c r="E327" s="189">
        <f>SUM(E281:E326)</f>
        <v>694004.11</v>
      </c>
      <c r="F327" s="190">
        <f>F279+D327-E327</f>
        <v>257114.06999999995</v>
      </c>
      <c r="G327" s="35"/>
    </row>
    <row r="328" spans="1:7" x14ac:dyDescent="0.25">
      <c r="A328" s="40"/>
      <c r="B328" s="40"/>
      <c r="C328" s="35"/>
      <c r="D328" s="73"/>
      <c r="E328" s="74"/>
      <c r="F328" s="35"/>
      <c r="G328" s="35"/>
    </row>
    <row r="329" spans="1:7" x14ac:dyDescent="0.25">
      <c r="A329" s="40"/>
      <c r="B329" s="40"/>
      <c r="C329" s="35"/>
      <c r="D329" s="73"/>
      <c r="E329" s="74"/>
      <c r="F329" s="35"/>
      <c r="G329" s="35"/>
    </row>
    <row r="330" spans="1:7" x14ac:dyDescent="0.25">
      <c r="A330" s="40"/>
      <c r="B330" s="40"/>
      <c r="C330" s="35"/>
      <c r="D330" s="73"/>
      <c r="E330" s="74"/>
      <c r="F330" s="35"/>
      <c r="G330" s="35"/>
    </row>
    <row r="331" spans="1:7" x14ac:dyDescent="0.25">
      <c r="A331" s="8"/>
      <c r="B331" s="7" t="s">
        <v>23</v>
      </c>
      <c r="C331" s="7"/>
      <c r="D331" s="17" t="s">
        <v>129</v>
      </c>
      <c r="E331" s="8"/>
    </row>
    <row r="332" spans="1:7" x14ac:dyDescent="0.25">
      <c r="A332" s="8"/>
      <c r="B332" s="7" t="s">
        <v>22</v>
      </c>
      <c r="C332" s="7"/>
      <c r="D332" s="3" t="s">
        <v>130</v>
      </c>
      <c r="E332" s="8"/>
    </row>
    <row r="333" spans="1:7" x14ac:dyDescent="0.25">
      <c r="A333" s="8"/>
      <c r="B333" s="7" t="s">
        <v>21</v>
      </c>
      <c r="C333" s="7"/>
      <c r="D333" s="18" t="s">
        <v>131</v>
      </c>
      <c r="E333" s="8"/>
    </row>
    <row r="334" spans="1:7" x14ac:dyDescent="0.25">
      <c r="A334" s="40"/>
      <c r="B334" s="102"/>
      <c r="C334" s="74"/>
      <c r="D334" s="35"/>
      <c r="E334" s="35"/>
      <c r="F334" s="35"/>
      <c r="G334" s="35"/>
    </row>
    <row r="335" spans="1:7" x14ac:dyDescent="0.25">
      <c r="A335" s="40"/>
      <c r="B335" s="102"/>
      <c r="C335" s="74"/>
      <c r="D335" s="35"/>
      <c r="E335" s="35"/>
      <c r="F335" s="35"/>
      <c r="G335" s="35"/>
    </row>
    <row r="336" spans="1:7" x14ac:dyDescent="0.25">
      <c r="A336" s="40"/>
      <c r="B336" s="102"/>
      <c r="C336" s="74"/>
      <c r="D336" s="35"/>
      <c r="E336" s="35"/>
      <c r="F336" s="35"/>
      <c r="G336" s="35"/>
    </row>
    <row r="337" spans="1:9" x14ac:dyDescent="0.25">
      <c r="A337" s="40"/>
      <c r="B337" s="102"/>
      <c r="C337" s="74"/>
      <c r="D337" s="35"/>
      <c r="E337" s="35"/>
      <c r="F337" s="35"/>
      <c r="G337" s="35"/>
    </row>
    <row r="341" spans="1:9" x14ac:dyDescent="0.25">
      <c r="A341" s="40"/>
      <c r="B341" s="40"/>
      <c r="C341" s="35"/>
      <c r="D341" s="35"/>
      <c r="E341" s="35"/>
      <c r="F341" s="35"/>
      <c r="G341" s="35"/>
      <c r="H341" s="35"/>
      <c r="I341" s="35"/>
    </row>
    <row r="342" spans="1:9" x14ac:dyDescent="0.25">
      <c r="A342" s="8"/>
      <c r="B342" s="8"/>
      <c r="C342" s="8"/>
      <c r="D342" s="8"/>
      <c r="E342" s="8"/>
      <c r="F342" s="191"/>
    </row>
    <row r="343" spans="1:9" x14ac:dyDescent="0.25">
      <c r="C343" s="1" t="s">
        <v>18</v>
      </c>
      <c r="F343" s="192"/>
    </row>
    <row r="344" spans="1:9" x14ac:dyDescent="0.25">
      <c r="C344" s="1" t="s">
        <v>2</v>
      </c>
      <c r="F344" s="192"/>
    </row>
    <row r="345" spans="1:9" x14ac:dyDescent="0.25">
      <c r="A345" s="8"/>
      <c r="B345" s="38"/>
      <c r="C345" s="9" t="s">
        <v>120</v>
      </c>
      <c r="D345" s="38"/>
      <c r="E345" s="38"/>
      <c r="F345" s="193"/>
    </row>
    <row r="346" spans="1:9" x14ac:dyDescent="0.25">
      <c r="A346" s="8"/>
      <c r="B346" s="38"/>
      <c r="C346" s="9" t="s">
        <v>513</v>
      </c>
      <c r="D346" s="38"/>
      <c r="E346" s="38"/>
      <c r="F346" s="193"/>
    </row>
    <row r="347" spans="1:9" x14ac:dyDescent="0.25">
      <c r="A347" s="8"/>
      <c r="B347" s="38"/>
      <c r="C347" s="10" t="s">
        <v>16</v>
      </c>
      <c r="D347" s="38"/>
      <c r="E347" s="38"/>
      <c r="F347" s="193"/>
    </row>
    <row r="348" spans="1:9" s="12" customFormat="1" x14ac:dyDescent="0.25">
      <c r="A348" s="11" t="s">
        <v>110</v>
      </c>
      <c r="B348" s="11" t="s">
        <v>121</v>
      </c>
      <c r="C348" s="194" t="s">
        <v>122</v>
      </c>
      <c r="D348" s="194"/>
      <c r="E348" s="11" t="s">
        <v>123</v>
      </c>
      <c r="F348" s="195" t="s">
        <v>124</v>
      </c>
    </row>
    <row r="349" spans="1:9" s="12" customFormat="1" ht="58.5" customHeight="1" x14ac:dyDescent="0.25">
      <c r="A349" s="196">
        <v>44837</v>
      </c>
      <c r="B349" s="197" t="s">
        <v>468</v>
      </c>
      <c r="C349" s="198" t="s">
        <v>514</v>
      </c>
      <c r="D349" s="199" t="s">
        <v>125</v>
      </c>
      <c r="E349" s="200" t="s">
        <v>515</v>
      </c>
      <c r="F349" s="201">
        <v>39507.5</v>
      </c>
    </row>
    <row r="350" spans="1:9" x14ac:dyDescent="0.25">
      <c r="A350" s="196">
        <v>44841</v>
      </c>
      <c r="B350" s="197" t="s">
        <v>470</v>
      </c>
      <c r="C350" s="198" t="s">
        <v>126</v>
      </c>
      <c r="D350" s="199" t="s">
        <v>127</v>
      </c>
      <c r="E350" s="199" t="s">
        <v>167</v>
      </c>
      <c r="F350" s="201">
        <v>14228.9</v>
      </c>
    </row>
    <row r="351" spans="1:9" x14ac:dyDescent="0.25">
      <c r="A351" s="196">
        <v>44841</v>
      </c>
      <c r="B351" s="197" t="s">
        <v>472</v>
      </c>
      <c r="C351" s="198" t="s">
        <v>126</v>
      </c>
      <c r="D351" s="199" t="s">
        <v>127</v>
      </c>
      <c r="E351" s="199" t="s">
        <v>228</v>
      </c>
      <c r="F351" s="201">
        <v>11244</v>
      </c>
    </row>
    <row r="352" spans="1:9" x14ac:dyDescent="0.25">
      <c r="A352" s="196">
        <v>44841</v>
      </c>
      <c r="B352" s="197" t="s">
        <v>474</v>
      </c>
      <c r="C352" s="198" t="s">
        <v>126</v>
      </c>
      <c r="D352" s="199" t="s">
        <v>127</v>
      </c>
      <c r="E352" s="199" t="s">
        <v>168</v>
      </c>
      <c r="F352" s="201">
        <v>12550</v>
      </c>
    </row>
    <row r="353" spans="1:9" x14ac:dyDescent="0.25">
      <c r="A353" s="196">
        <v>44841</v>
      </c>
      <c r="B353" s="197" t="s">
        <v>476</v>
      </c>
      <c r="C353" s="198" t="s">
        <v>126</v>
      </c>
      <c r="D353" s="199" t="s">
        <v>127</v>
      </c>
      <c r="E353" s="199" t="s">
        <v>166</v>
      </c>
      <c r="F353" s="201">
        <v>16378</v>
      </c>
    </row>
    <row r="354" spans="1:9" ht="45" x14ac:dyDescent="0.25">
      <c r="A354" s="196">
        <v>44841</v>
      </c>
      <c r="B354" s="197" t="s">
        <v>478</v>
      </c>
      <c r="C354" s="198" t="s">
        <v>514</v>
      </c>
      <c r="D354" s="199" t="s">
        <v>125</v>
      </c>
      <c r="E354" s="200" t="s">
        <v>516</v>
      </c>
      <c r="F354" s="201">
        <v>47250</v>
      </c>
    </row>
    <row r="355" spans="1:9" x14ac:dyDescent="0.25">
      <c r="A355" s="196">
        <v>44845</v>
      </c>
      <c r="B355" s="197" t="s">
        <v>480</v>
      </c>
      <c r="C355" s="198" t="s">
        <v>126</v>
      </c>
      <c r="D355" s="199" t="s">
        <v>127</v>
      </c>
      <c r="E355" s="199" t="s">
        <v>169</v>
      </c>
      <c r="F355" s="201">
        <v>13635</v>
      </c>
    </row>
    <row r="356" spans="1:9" ht="45" x14ac:dyDescent="0.25">
      <c r="A356" s="196">
        <v>44845</v>
      </c>
      <c r="B356" s="197" t="s">
        <v>482</v>
      </c>
      <c r="C356" s="199" t="s">
        <v>517</v>
      </c>
      <c r="D356" s="199" t="s">
        <v>518</v>
      </c>
      <c r="E356" s="200" t="s">
        <v>519</v>
      </c>
      <c r="F356" s="201">
        <v>63417</v>
      </c>
    </row>
    <row r="357" spans="1:9" x14ac:dyDescent="0.25">
      <c r="A357" s="196">
        <v>44847</v>
      </c>
      <c r="B357" s="197" t="s">
        <v>484</v>
      </c>
      <c r="C357" s="198" t="s">
        <v>155</v>
      </c>
      <c r="D357" s="199" t="s">
        <v>156</v>
      </c>
      <c r="E357" s="199" t="s">
        <v>520</v>
      </c>
      <c r="F357" s="201">
        <v>60000</v>
      </c>
    </row>
    <row r="358" spans="1:9" ht="60" x14ac:dyDescent="0.25">
      <c r="A358" s="196">
        <v>44847</v>
      </c>
      <c r="B358" s="197" t="s">
        <v>486</v>
      </c>
      <c r="C358" s="198" t="s">
        <v>407</v>
      </c>
      <c r="D358" s="199" t="s">
        <v>521</v>
      </c>
      <c r="E358" s="199" t="s">
        <v>522</v>
      </c>
      <c r="F358" s="201">
        <v>6000</v>
      </c>
    </row>
    <row r="359" spans="1:9" ht="45" x14ac:dyDescent="0.25">
      <c r="A359" s="196">
        <v>44851</v>
      </c>
      <c r="B359" s="197" t="s">
        <v>488</v>
      </c>
      <c r="C359" s="198" t="s">
        <v>514</v>
      </c>
      <c r="D359" s="199" t="s">
        <v>125</v>
      </c>
      <c r="E359" s="200" t="s">
        <v>523</v>
      </c>
      <c r="F359" s="201">
        <v>17155</v>
      </c>
    </row>
    <row r="360" spans="1:9" ht="45" x14ac:dyDescent="0.25">
      <c r="A360" s="196">
        <v>44851</v>
      </c>
      <c r="B360" s="202" t="s">
        <v>490</v>
      </c>
      <c r="C360" s="202" t="s">
        <v>514</v>
      </c>
      <c r="D360" s="202" t="s">
        <v>125</v>
      </c>
      <c r="E360" s="200" t="s">
        <v>524</v>
      </c>
      <c r="F360" s="203">
        <v>6450</v>
      </c>
    </row>
    <row r="361" spans="1:9" ht="45" x14ac:dyDescent="0.25">
      <c r="A361" s="196">
        <v>44851</v>
      </c>
      <c r="B361" s="202" t="s">
        <v>492</v>
      </c>
      <c r="C361" s="202" t="s">
        <v>514</v>
      </c>
      <c r="D361" s="202" t="s">
        <v>125</v>
      </c>
      <c r="E361" s="200" t="s">
        <v>523</v>
      </c>
      <c r="F361" s="203">
        <v>9800</v>
      </c>
    </row>
    <row r="362" spans="1:9" x14ac:dyDescent="0.25">
      <c r="A362" s="196">
        <v>44854</v>
      </c>
      <c r="B362" s="202" t="s">
        <v>494</v>
      </c>
      <c r="C362" s="202" t="s">
        <v>126</v>
      </c>
      <c r="D362" s="202" t="s">
        <v>127</v>
      </c>
      <c r="E362" s="199" t="s">
        <v>167</v>
      </c>
      <c r="F362" s="203">
        <v>12892</v>
      </c>
      <c r="G362" s="204"/>
      <c r="H362" s="204"/>
      <c r="I362" s="204"/>
    </row>
    <row r="363" spans="1:9" ht="30" x14ac:dyDescent="0.25">
      <c r="A363" s="196">
        <v>44854</v>
      </c>
      <c r="B363" s="202" t="s">
        <v>496</v>
      </c>
      <c r="C363" s="205" t="s">
        <v>514</v>
      </c>
      <c r="D363" s="202" t="s">
        <v>125</v>
      </c>
      <c r="E363" s="200" t="s">
        <v>525</v>
      </c>
      <c r="F363" s="203">
        <v>5400</v>
      </c>
      <c r="G363" s="204"/>
      <c r="H363" s="204"/>
      <c r="I363" s="204"/>
    </row>
    <row r="364" spans="1:9" ht="45" x14ac:dyDescent="0.25">
      <c r="A364" s="196">
        <v>44858</v>
      </c>
      <c r="B364" s="202" t="s">
        <v>498</v>
      </c>
      <c r="C364" s="202" t="s">
        <v>514</v>
      </c>
      <c r="D364" s="202" t="s">
        <v>125</v>
      </c>
      <c r="E364" s="200" t="s">
        <v>526</v>
      </c>
      <c r="F364" s="203">
        <v>5300</v>
      </c>
      <c r="G364" s="204"/>
      <c r="H364" s="204"/>
      <c r="I364" s="204"/>
    </row>
    <row r="365" spans="1:9" x14ac:dyDescent="0.25">
      <c r="A365" s="196">
        <v>44859</v>
      </c>
      <c r="B365" s="202" t="s">
        <v>500</v>
      </c>
      <c r="C365" s="202" t="s">
        <v>126</v>
      </c>
      <c r="D365" s="202" t="s">
        <v>127</v>
      </c>
      <c r="E365" s="199" t="s">
        <v>166</v>
      </c>
      <c r="F365" s="203">
        <v>18230</v>
      </c>
    </row>
    <row r="366" spans="1:9" x14ac:dyDescent="0.25">
      <c r="A366" s="196">
        <v>44859</v>
      </c>
      <c r="B366" s="202" t="s">
        <v>502</v>
      </c>
      <c r="C366" s="202" t="s">
        <v>126</v>
      </c>
      <c r="D366" s="202" t="s">
        <v>127</v>
      </c>
      <c r="E366" s="199" t="s">
        <v>228</v>
      </c>
      <c r="F366" s="203">
        <v>16267</v>
      </c>
    </row>
    <row r="367" spans="1:9" x14ac:dyDescent="0.25">
      <c r="A367" s="196">
        <v>44859</v>
      </c>
      <c r="B367" s="202" t="s">
        <v>504</v>
      </c>
      <c r="C367" s="202" t="s">
        <v>126</v>
      </c>
      <c r="D367" s="202" t="s">
        <v>127</v>
      </c>
      <c r="E367" s="199" t="s">
        <v>165</v>
      </c>
      <c r="F367" s="203">
        <v>19035.5</v>
      </c>
    </row>
    <row r="368" spans="1:9" ht="45" x14ac:dyDescent="0.25">
      <c r="A368" s="196">
        <v>44860</v>
      </c>
      <c r="B368" s="202" t="s">
        <v>506</v>
      </c>
      <c r="C368" s="202" t="s">
        <v>514</v>
      </c>
      <c r="D368" s="202" t="s">
        <v>125</v>
      </c>
      <c r="E368" s="200" t="s">
        <v>527</v>
      </c>
      <c r="F368" s="203">
        <v>4300</v>
      </c>
    </row>
    <row r="369" spans="1:9" ht="30" x14ac:dyDescent="0.25">
      <c r="A369" s="196">
        <v>44860</v>
      </c>
      <c r="B369" s="202" t="s">
        <v>508</v>
      </c>
      <c r="C369" s="202" t="s">
        <v>126</v>
      </c>
      <c r="D369" s="202" t="s">
        <v>127</v>
      </c>
      <c r="E369" s="200" t="s">
        <v>528</v>
      </c>
      <c r="F369" s="203">
        <v>183700</v>
      </c>
    </row>
    <row r="370" spans="1:9" ht="45" x14ac:dyDescent="0.25">
      <c r="A370" s="196">
        <v>44862</v>
      </c>
      <c r="B370" s="202" t="s">
        <v>510</v>
      </c>
      <c r="C370" s="202" t="s">
        <v>514</v>
      </c>
      <c r="D370" s="202" t="s">
        <v>125</v>
      </c>
      <c r="E370" s="200" t="s">
        <v>529</v>
      </c>
      <c r="F370" s="203">
        <v>110050</v>
      </c>
    </row>
    <row r="371" spans="1:9" ht="15.75" thickBot="1" x14ac:dyDescent="0.3">
      <c r="A371" s="206" t="s">
        <v>17</v>
      </c>
      <c r="B371" s="206"/>
      <c r="C371" s="206"/>
      <c r="D371" s="206"/>
      <c r="E371" s="207"/>
      <c r="F371" s="208">
        <f>SUM(F349:F370)</f>
        <v>692789.9</v>
      </c>
    </row>
    <row r="372" spans="1:9" ht="15.75" thickTop="1" x14ac:dyDescent="0.25">
      <c r="A372" s="8"/>
      <c r="B372" s="8"/>
      <c r="C372" s="8"/>
      <c r="D372" s="8"/>
      <c r="E372" s="8"/>
      <c r="F372" s="191"/>
    </row>
    <row r="373" spans="1:9" x14ac:dyDescent="0.25">
      <c r="A373" s="8"/>
      <c r="B373" s="8"/>
      <c r="C373" s="8"/>
      <c r="D373" s="8"/>
      <c r="E373" s="8"/>
      <c r="F373" s="191"/>
    </row>
    <row r="374" spans="1:9" x14ac:dyDescent="0.25">
      <c r="A374" s="8"/>
      <c r="B374" s="8"/>
      <c r="C374" s="8"/>
      <c r="D374" s="8"/>
      <c r="E374" s="8"/>
      <c r="F374" s="191"/>
    </row>
    <row r="375" spans="1:9" x14ac:dyDescent="0.25">
      <c r="A375" s="8"/>
      <c r="B375" s="8"/>
      <c r="C375" s="8"/>
      <c r="D375" s="8"/>
      <c r="E375" s="8"/>
      <c r="F375" s="191"/>
    </row>
    <row r="376" spans="1:9" x14ac:dyDescent="0.25">
      <c r="A376" s="8"/>
      <c r="B376" s="8"/>
      <c r="C376" s="8"/>
      <c r="D376" s="8"/>
      <c r="E376" s="8"/>
      <c r="F376" s="191"/>
    </row>
    <row r="377" spans="1:9" x14ac:dyDescent="0.25">
      <c r="A377" s="8"/>
      <c r="B377" s="209" t="s">
        <v>23</v>
      </c>
      <c r="C377" s="204"/>
      <c r="D377" s="204"/>
      <c r="E377" s="209" t="s">
        <v>19</v>
      </c>
      <c r="F377" s="191"/>
      <c r="G377" s="204"/>
      <c r="H377" s="204"/>
      <c r="I377" s="204"/>
    </row>
    <row r="378" spans="1:9" x14ac:dyDescent="0.25">
      <c r="A378" s="8"/>
      <c r="B378" s="209" t="s">
        <v>22</v>
      </c>
      <c r="C378" s="204"/>
      <c r="D378" s="204"/>
      <c r="E378" s="209" t="s">
        <v>20</v>
      </c>
      <c r="F378" s="191"/>
      <c r="G378" s="204"/>
      <c r="H378" s="204"/>
      <c r="I378" s="204"/>
    </row>
    <row r="379" spans="1:9" x14ac:dyDescent="0.25">
      <c r="A379" s="8"/>
      <c r="B379" s="209" t="s">
        <v>21</v>
      </c>
      <c r="C379" s="204"/>
      <c r="D379" s="204"/>
      <c r="E379" s="209" t="s">
        <v>128</v>
      </c>
      <c r="F379" s="191"/>
      <c r="G379" s="204"/>
      <c r="H379" s="204"/>
      <c r="I379" s="204"/>
    </row>
    <row r="382" spans="1:9" x14ac:dyDescent="0.25">
      <c r="A382" s="75"/>
      <c r="B382" s="75"/>
      <c r="C382" s="75"/>
      <c r="D382" s="75"/>
      <c r="E382" s="35"/>
      <c r="F382" s="35"/>
      <c r="G382" s="35"/>
    </row>
    <row r="384" spans="1:9" x14ac:dyDescent="0.25">
      <c r="A384" s="8"/>
      <c r="B384" s="8"/>
      <c r="C384" s="8"/>
      <c r="D384" s="8"/>
      <c r="E384" s="8"/>
    </row>
    <row r="385" spans="1:5" x14ac:dyDescent="0.25">
      <c r="A385" s="8"/>
      <c r="B385" s="8"/>
      <c r="C385" s="8"/>
      <c r="D385" s="8"/>
      <c r="E385" s="8"/>
    </row>
    <row r="386" spans="1:5" x14ac:dyDescent="0.25">
      <c r="A386" s="8"/>
      <c r="B386" s="8"/>
      <c r="C386" s="8"/>
      <c r="D386" s="8"/>
      <c r="E386" s="8"/>
    </row>
    <row r="387" spans="1:5" x14ac:dyDescent="0.25">
      <c r="A387" s="8"/>
      <c r="B387" s="8"/>
      <c r="C387" s="8"/>
      <c r="D387" s="8"/>
      <c r="E387" s="8"/>
    </row>
    <row r="388" spans="1:5" x14ac:dyDescent="0.25">
      <c r="D388" s="1" t="s">
        <v>18</v>
      </c>
    </row>
    <row r="389" spans="1:5" x14ac:dyDescent="0.25">
      <c r="D389" s="1" t="s">
        <v>2</v>
      </c>
    </row>
    <row r="390" spans="1:5" ht="10.5" customHeight="1" x14ac:dyDescent="0.25">
      <c r="A390" s="8"/>
      <c r="B390" s="38"/>
      <c r="C390" s="38"/>
      <c r="D390" s="9" t="s">
        <v>192</v>
      </c>
      <c r="E390" s="38"/>
    </row>
    <row r="391" spans="1:5" ht="15.75" customHeight="1" x14ac:dyDescent="0.25">
      <c r="A391" s="8"/>
      <c r="B391" s="38"/>
      <c r="C391" s="38"/>
      <c r="D391" s="9" t="s">
        <v>530</v>
      </c>
      <c r="E391" s="38"/>
    </row>
    <row r="392" spans="1:5" x14ac:dyDescent="0.25">
      <c r="A392" s="8"/>
      <c r="B392" s="38"/>
      <c r="C392" s="38"/>
      <c r="D392" s="10" t="s">
        <v>16</v>
      </c>
      <c r="E392" s="38"/>
    </row>
    <row r="393" spans="1:5" x14ac:dyDescent="0.25">
      <c r="A393" s="8"/>
      <c r="B393" s="38"/>
      <c r="C393" s="38"/>
      <c r="D393" s="10"/>
      <c r="E393" s="38"/>
    </row>
    <row r="394" spans="1:5" s="12" customFormat="1" x14ac:dyDescent="0.25">
      <c r="A394" s="11" t="s">
        <v>110</v>
      </c>
      <c r="B394" s="76" t="s">
        <v>121</v>
      </c>
      <c r="C394" s="77" t="s">
        <v>193</v>
      </c>
      <c r="D394" s="78" t="s">
        <v>123</v>
      </c>
      <c r="E394" s="11" t="s">
        <v>124</v>
      </c>
    </row>
    <row r="395" spans="1:5" s="12" customFormat="1" ht="38.25" customHeight="1" x14ac:dyDescent="0.25">
      <c r="A395" s="19"/>
      <c r="B395" s="20"/>
      <c r="C395" s="79"/>
      <c r="D395" s="14" t="s">
        <v>194</v>
      </c>
      <c r="E395" s="80"/>
    </row>
    <row r="396" spans="1:5" s="12" customFormat="1" x14ac:dyDescent="0.25">
      <c r="A396" s="19" t="s">
        <v>453</v>
      </c>
      <c r="B396" s="20" t="s">
        <v>531</v>
      </c>
      <c r="C396" s="81" t="s">
        <v>158</v>
      </c>
      <c r="D396" s="81" t="s">
        <v>195</v>
      </c>
      <c r="E396" s="82">
        <v>257926.71</v>
      </c>
    </row>
    <row r="397" spans="1:5" s="12" customFormat="1" x14ac:dyDescent="0.25">
      <c r="A397" s="19" t="s">
        <v>453</v>
      </c>
      <c r="B397" s="20" t="s">
        <v>531</v>
      </c>
      <c r="C397" s="81" t="s">
        <v>155</v>
      </c>
      <c r="D397" s="81" t="s">
        <v>232</v>
      </c>
      <c r="E397" s="82">
        <v>5000</v>
      </c>
    </row>
    <row r="398" spans="1:5" s="12" customFormat="1" x14ac:dyDescent="0.25">
      <c r="A398" s="19" t="s">
        <v>453</v>
      </c>
      <c r="B398" s="20" t="s">
        <v>531</v>
      </c>
      <c r="C398" s="81" t="s">
        <v>7</v>
      </c>
      <c r="D398" s="81" t="s">
        <v>532</v>
      </c>
      <c r="E398" s="82">
        <v>840</v>
      </c>
    </row>
    <row r="399" spans="1:5" s="12" customFormat="1" x14ac:dyDescent="0.25">
      <c r="A399" s="19" t="s">
        <v>453</v>
      </c>
      <c r="B399" s="20" t="s">
        <v>531</v>
      </c>
      <c r="C399" s="81" t="s">
        <v>196</v>
      </c>
      <c r="D399" s="81" t="s">
        <v>197</v>
      </c>
      <c r="E399" s="82">
        <v>1502.7</v>
      </c>
    </row>
    <row r="400" spans="1:5" s="12" customFormat="1" x14ac:dyDescent="0.25">
      <c r="A400" s="19" t="s">
        <v>453</v>
      </c>
      <c r="B400" s="20" t="s">
        <v>531</v>
      </c>
      <c r="C400" s="81" t="s">
        <v>186</v>
      </c>
      <c r="D400" s="81" t="s">
        <v>533</v>
      </c>
      <c r="E400" s="82">
        <v>7620</v>
      </c>
    </row>
    <row r="401" spans="1:5" s="12" customFormat="1" x14ac:dyDescent="0.25">
      <c r="A401" s="19" t="s">
        <v>453</v>
      </c>
      <c r="B401" s="20" t="s">
        <v>531</v>
      </c>
      <c r="C401" s="81" t="s">
        <v>230</v>
      </c>
      <c r="D401" s="81" t="s">
        <v>534</v>
      </c>
      <c r="E401" s="82">
        <v>288</v>
      </c>
    </row>
    <row r="402" spans="1:5" s="12" customFormat="1" x14ac:dyDescent="0.25">
      <c r="A402" s="19" t="s">
        <v>453</v>
      </c>
      <c r="B402" s="20" t="s">
        <v>531</v>
      </c>
      <c r="C402" s="81" t="s">
        <v>126</v>
      </c>
      <c r="D402" s="81" t="s">
        <v>198</v>
      </c>
      <c r="E402" s="82">
        <v>384002.31</v>
      </c>
    </row>
    <row r="403" spans="1:5" s="12" customFormat="1" x14ac:dyDescent="0.25">
      <c r="A403" s="19" t="s">
        <v>453</v>
      </c>
      <c r="B403" s="20" t="s">
        <v>531</v>
      </c>
      <c r="C403" s="81" t="s">
        <v>183</v>
      </c>
      <c r="D403" s="81" t="s">
        <v>184</v>
      </c>
      <c r="E403" s="82">
        <v>253.7</v>
      </c>
    </row>
    <row r="404" spans="1:5" s="12" customFormat="1" x14ac:dyDescent="0.25">
      <c r="A404" s="19" t="s">
        <v>453</v>
      </c>
      <c r="B404" s="20" t="s">
        <v>531</v>
      </c>
      <c r="C404" s="81" t="s">
        <v>212</v>
      </c>
      <c r="D404" s="81" t="s">
        <v>213</v>
      </c>
      <c r="E404" s="82">
        <v>420</v>
      </c>
    </row>
    <row r="405" spans="1:5" s="12" customFormat="1" x14ac:dyDescent="0.25">
      <c r="A405" s="19" t="s">
        <v>453</v>
      </c>
      <c r="B405" s="20" t="s">
        <v>531</v>
      </c>
      <c r="C405" s="81" t="s">
        <v>191</v>
      </c>
      <c r="D405" s="81" t="s">
        <v>233</v>
      </c>
      <c r="E405" s="82">
        <v>280</v>
      </c>
    </row>
    <row r="406" spans="1:5" s="12" customFormat="1" x14ac:dyDescent="0.25">
      <c r="A406" s="19" t="s">
        <v>453</v>
      </c>
      <c r="B406" s="20" t="s">
        <v>531</v>
      </c>
      <c r="C406" s="81" t="s">
        <v>170</v>
      </c>
      <c r="D406" s="81" t="s">
        <v>187</v>
      </c>
      <c r="E406" s="82">
        <v>4796.7</v>
      </c>
    </row>
    <row r="407" spans="1:5" s="12" customFormat="1" x14ac:dyDescent="0.25">
      <c r="A407" s="19" t="s">
        <v>453</v>
      </c>
      <c r="B407" s="20" t="s">
        <v>531</v>
      </c>
      <c r="C407" s="81" t="s">
        <v>231</v>
      </c>
      <c r="D407" s="81" t="s">
        <v>234</v>
      </c>
      <c r="E407" s="82">
        <v>590</v>
      </c>
    </row>
    <row r="408" spans="1:5" ht="15.75" thickBot="1" x14ac:dyDescent="0.3">
      <c r="A408" s="13"/>
      <c r="B408" s="15"/>
      <c r="C408" s="15"/>
      <c r="D408" s="16" t="s">
        <v>17</v>
      </c>
      <c r="E408" s="83">
        <f>SUM(E396:E407)</f>
        <v>663520.11999999988</v>
      </c>
    </row>
    <row r="409" spans="1:5" ht="15.75" thickTop="1" x14ac:dyDescent="0.25">
      <c r="A409" s="8"/>
      <c r="B409" s="8"/>
      <c r="C409" s="8"/>
      <c r="D409" s="8"/>
      <c r="E409" s="8"/>
    </row>
    <row r="410" spans="1:5" ht="13.5" customHeight="1" x14ac:dyDescent="0.25">
      <c r="A410" s="8"/>
      <c r="B410" s="8"/>
      <c r="C410" s="8"/>
      <c r="D410" s="8"/>
      <c r="E410" s="8"/>
    </row>
    <row r="411" spans="1:5" ht="13.5" customHeight="1" x14ac:dyDescent="0.25">
      <c r="A411" s="8"/>
      <c r="B411" s="8"/>
      <c r="C411" s="8"/>
      <c r="D411" s="8"/>
      <c r="E411" s="8"/>
    </row>
    <row r="412" spans="1:5" ht="13.5" customHeight="1" x14ac:dyDescent="0.25">
      <c r="A412" s="8"/>
      <c r="B412" s="8"/>
      <c r="C412" s="8"/>
      <c r="D412" s="8"/>
      <c r="E412" s="8"/>
    </row>
    <row r="413" spans="1:5" ht="13.5" customHeight="1" x14ac:dyDescent="0.25">
      <c r="A413" s="8"/>
      <c r="B413" s="8"/>
      <c r="C413" s="8"/>
      <c r="D413" s="8"/>
      <c r="E413" s="8"/>
    </row>
    <row r="414" spans="1:5" x14ac:dyDescent="0.25">
      <c r="A414" s="8"/>
      <c r="B414" s="7" t="s">
        <v>23</v>
      </c>
      <c r="C414" s="7"/>
      <c r="D414" s="17" t="s">
        <v>129</v>
      </c>
      <c r="E414" s="8"/>
    </row>
    <row r="415" spans="1:5" x14ac:dyDescent="0.25">
      <c r="A415" s="8"/>
      <c r="B415" s="7" t="s">
        <v>22</v>
      </c>
      <c r="C415" s="7"/>
      <c r="D415" s="3" t="s">
        <v>130</v>
      </c>
      <c r="E415" s="8"/>
    </row>
    <row r="416" spans="1:5" x14ac:dyDescent="0.25">
      <c r="A416" s="8"/>
      <c r="B416" s="7" t="s">
        <v>21</v>
      </c>
      <c r="C416" s="7"/>
      <c r="D416" s="18" t="s">
        <v>131</v>
      </c>
      <c r="E416" s="8"/>
    </row>
    <row r="418" spans="1:9" x14ac:dyDescent="0.25">
      <c r="A418" s="8"/>
      <c r="B418" s="8"/>
      <c r="C418" s="8"/>
      <c r="D418" s="8"/>
      <c r="E418" s="8"/>
    </row>
    <row r="419" spans="1:9" x14ac:dyDescent="0.25">
      <c r="A419" s="8"/>
      <c r="B419" s="8"/>
      <c r="C419" s="8"/>
      <c r="D419" s="8"/>
      <c r="E419" s="8"/>
    </row>
    <row r="424" spans="1:9" x14ac:dyDescent="0.25">
      <c r="A424" s="40"/>
      <c r="B424" s="40"/>
      <c r="C424" s="35"/>
      <c r="D424" s="35"/>
      <c r="E424" s="35"/>
      <c r="F424" s="35"/>
      <c r="G424" s="35"/>
    </row>
    <row r="425" spans="1:9" x14ac:dyDescent="0.25">
      <c r="A425" s="40"/>
      <c r="B425" s="40"/>
      <c r="C425" s="35"/>
      <c r="D425" s="35"/>
      <c r="E425" s="35"/>
      <c r="F425" s="35"/>
      <c r="G425" s="35"/>
    </row>
    <row r="426" spans="1:9" ht="15.75" x14ac:dyDescent="0.25">
      <c r="A426" s="40"/>
      <c r="B426" s="103"/>
      <c r="C426" s="103"/>
      <c r="D426" s="103"/>
      <c r="E426" s="103"/>
      <c r="F426" s="103"/>
      <c r="G426" s="103"/>
      <c r="H426" s="103"/>
      <c r="I426" s="35"/>
    </row>
    <row r="427" spans="1:9" ht="15.75" x14ac:dyDescent="0.25">
      <c r="A427" s="40"/>
      <c r="B427" s="103"/>
      <c r="C427" s="103"/>
      <c r="D427" s="103"/>
      <c r="E427" s="103"/>
      <c r="F427" s="103"/>
      <c r="G427" s="103"/>
      <c r="H427" s="103"/>
      <c r="I427" s="35"/>
    </row>
    <row r="428" spans="1:9" ht="18" x14ac:dyDescent="0.25">
      <c r="A428" s="118" t="s">
        <v>18</v>
      </c>
      <c r="B428" s="118"/>
      <c r="C428" s="118"/>
      <c r="D428" s="118"/>
      <c r="E428" s="118"/>
      <c r="F428" s="118"/>
      <c r="G428" s="100"/>
      <c r="H428" s="100"/>
      <c r="I428" s="100"/>
    </row>
    <row r="429" spans="1:9" ht="18" x14ac:dyDescent="0.25">
      <c r="A429" s="118" t="s">
        <v>2</v>
      </c>
      <c r="B429" s="118"/>
      <c r="C429" s="118"/>
      <c r="D429" s="118"/>
      <c r="E429" s="118"/>
      <c r="F429" s="118"/>
      <c r="G429" s="100"/>
      <c r="H429" s="100"/>
      <c r="I429" s="100"/>
    </row>
    <row r="430" spans="1:9" ht="18.75" x14ac:dyDescent="0.3">
      <c r="A430" s="114" t="s">
        <v>119</v>
      </c>
      <c r="B430" s="114"/>
      <c r="C430" s="114"/>
      <c r="D430" s="114"/>
      <c r="E430" s="114"/>
      <c r="F430" s="114"/>
      <c r="G430" s="101"/>
      <c r="H430" s="101"/>
      <c r="I430" s="101"/>
    </row>
    <row r="431" spans="1:9" ht="18.75" x14ac:dyDescent="0.3">
      <c r="A431" s="114" t="s">
        <v>227</v>
      </c>
      <c r="B431" s="114"/>
      <c r="C431" s="114"/>
      <c r="D431" s="114"/>
      <c r="E431" s="114"/>
      <c r="F431" s="114"/>
      <c r="G431" s="101"/>
      <c r="H431" s="101"/>
      <c r="I431" s="101"/>
    </row>
    <row r="432" spans="1:9" ht="18.75" x14ac:dyDescent="0.3">
      <c r="A432" s="114" t="s">
        <v>535</v>
      </c>
      <c r="B432" s="114"/>
      <c r="C432" s="114"/>
      <c r="D432" s="114"/>
      <c r="E432" s="114"/>
      <c r="F432" s="114"/>
      <c r="G432" s="101"/>
      <c r="H432" s="101"/>
      <c r="I432" s="101"/>
    </row>
    <row r="433" spans="1:9" ht="19.5" thickBot="1" x14ac:dyDescent="0.35">
      <c r="A433" s="114" t="s">
        <v>107</v>
      </c>
      <c r="B433" s="114"/>
      <c r="C433" s="114"/>
      <c r="D433" s="114"/>
      <c r="E433" s="114"/>
      <c r="F433" s="114"/>
      <c r="G433" s="101"/>
      <c r="H433" s="101"/>
      <c r="I433" s="101"/>
    </row>
    <row r="434" spans="1:9" ht="15.75" thickBot="1" x14ac:dyDescent="0.3">
      <c r="A434" s="167" t="s">
        <v>108</v>
      </c>
      <c r="B434" s="168"/>
      <c r="C434" s="168"/>
      <c r="D434" s="168"/>
      <c r="E434" s="168"/>
      <c r="F434" s="169"/>
      <c r="G434" s="35"/>
    </row>
    <row r="435" spans="1:9" ht="15.75" thickBot="1" x14ac:dyDescent="0.3">
      <c r="A435" s="170"/>
      <c r="B435" s="171"/>
      <c r="C435" s="172"/>
      <c r="D435" s="173" t="s">
        <v>109</v>
      </c>
      <c r="E435" s="174"/>
      <c r="F435" s="175">
        <v>287598.06</v>
      </c>
      <c r="G435" s="35"/>
    </row>
    <row r="436" spans="1:9" ht="15.75" thickBot="1" x14ac:dyDescent="0.3">
      <c r="A436" s="176" t="s">
        <v>110</v>
      </c>
      <c r="B436" s="177" t="s">
        <v>111</v>
      </c>
      <c r="C436" s="178" t="s">
        <v>112</v>
      </c>
      <c r="D436" s="177" t="s">
        <v>113</v>
      </c>
      <c r="E436" s="179" t="s">
        <v>114</v>
      </c>
      <c r="F436" s="180" t="s">
        <v>115</v>
      </c>
      <c r="G436" s="35"/>
    </row>
    <row r="437" spans="1:9" ht="15.75" thickBot="1" x14ac:dyDescent="0.3">
      <c r="A437" s="181">
        <v>44837</v>
      </c>
      <c r="B437" s="41" t="s">
        <v>116</v>
      </c>
      <c r="C437" s="182" t="s">
        <v>468</v>
      </c>
      <c r="D437" s="183"/>
      <c r="E437" s="183">
        <v>39507.5</v>
      </c>
      <c r="F437" s="184">
        <f>F435-E437</f>
        <v>248090.56</v>
      </c>
      <c r="G437" s="35"/>
    </row>
    <row r="438" spans="1:9" ht="15.75" thickBot="1" x14ac:dyDescent="0.3">
      <c r="A438" s="181">
        <v>44837</v>
      </c>
      <c r="B438" s="41" t="s">
        <v>116</v>
      </c>
      <c r="C438" s="182" t="s">
        <v>469</v>
      </c>
      <c r="D438" s="183"/>
      <c r="E438" s="183">
        <f>ROUND(E437*0.0015,2)</f>
        <v>59.26</v>
      </c>
      <c r="F438" s="184">
        <f t="shared" ref="F438:F445" si="6">F437-E438+D438</f>
        <v>248031.3</v>
      </c>
      <c r="G438" s="35"/>
    </row>
    <row r="439" spans="1:9" ht="15.75" thickBot="1" x14ac:dyDescent="0.3">
      <c r="A439" s="181">
        <v>44841</v>
      </c>
      <c r="B439" s="41" t="s">
        <v>116</v>
      </c>
      <c r="C439" s="182" t="s">
        <v>470</v>
      </c>
      <c r="D439" s="183"/>
      <c r="E439" s="183">
        <v>14228.9</v>
      </c>
      <c r="F439" s="184">
        <f t="shared" si="6"/>
        <v>233802.4</v>
      </c>
      <c r="G439" s="35"/>
    </row>
    <row r="440" spans="1:9" ht="15.75" thickBot="1" x14ac:dyDescent="0.3">
      <c r="A440" s="181">
        <v>44841</v>
      </c>
      <c r="B440" s="41" t="s">
        <v>116</v>
      </c>
      <c r="C440" s="182" t="s">
        <v>471</v>
      </c>
      <c r="D440" s="183"/>
      <c r="E440" s="183">
        <f>ROUND(E439*0.0015,2)</f>
        <v>21.34</v>
      </c>
      <c r="F440" s="184">
        <f t="shared" si="6"/>
        <v>233781.06</v>
      </c>
      <c r="G440" s="35"/>
    </row>
    <row r="441" spans="1:9" ht="15.75" thickBot="1" x14ac:dyDescent="0.3">
      <c r="A441" s="181">
        <v>44841</v>
      </c>
      <c r="B441" s="41" t="s">
        <v>116</v>
      </c>
      <c r="C441" s="182" t="s">
        <v>472</v>
      </c>
      <c r="D441" s="183"/>
      <c r="E441" s="183">
        <v>11244</v>
      </c>
      <c r="F441" s="184">
        <f t="shared" si="6"/>
        <v>222537.06</v>
      </c>
      <c r="G441" s="35"/>
    </row>
    <row r="442" spans="1:9" ht="15.75" thickBot="1" x14ac:dyDescent="0.3">
      <c r="A442" s="181">
        <v>44841</v>
      </c>
      <c r="B442" s="41" t="s">
        <v>116</v>
      </c>
      <c r="C442" s="182" t="s">
        <v>473</v>
      </c>
      <c r="D442" s="183"/>
      <c r="E442" s="183">
        <f>ROUND(E441*0.0015,2)</f>
        <v>16.87</v>
      </c>
      <c r="F442" s="184">
        <f t="shared" si="6"/>
        <v>222520.19</v>
      </c>
      <c r="G442" s="35"/>
    </row>
    <row r="443" spans="1:9" ht="15.75" thickBot="1" x14ac:dyDescent="0.3">
      <c r="A443" s="181">
        <v>44841</v>
      </c>
      <c r="B443" s="41" t="s">
        <v>116</v>
      </c>
      <c r="C443" s="182" t="s">
        <v>474</v>
      </c>
      <c r="D443" s="183"/>
      <c r="E443" s="183">
        <v>12550</v>
      </c>
      <c r="F443" s="184">
        <f t="shared" si="6"/>
        <v>209970.19</v>
      </c>
      <c r="G443" s="35"/>
    </row>
    <row r="444" spans="1:9" ht="15.75" thickBot="1" x14ac:dyDescent="0.3">
      <c r="A444" s="181">
        <v>44841</v>
      </c>
      <c r="B444" s="41" t="s">
        <v>116</v>
      </c>
      <c r="C444" s="182" t="s">
        <v>475</v>
      </c>
      <c r="D444" s="183"/>
      <c r="E444" s="183">
        <f>ROUND(E443*0.0015,2)</f>
        <v>18.829999999999998</v>
      </c>
      <c r="F444" s="184">
        <f t="shared" si="6"/>
        <v>209951.36000000002</v>
      </c>
      <c r="G444" s="35"/>
    </row>
    <row r="445" spans="1:9" ht="15.75" thickBot="1" x14ac:dyDescent="0.3">
      <c r="A445" s="181">
        <v>44841</v>
      </c>
      <c r="B445" s="41" t="s">
        <v>116</v>
      </c>
      <c r="C445" s="182" t="s">
        <v>476</v>
      </c>
      <c r="D445" s="183"/>
      <c r="E445" s="183">
        <v>16378</v>
      </c>
      <c r="F445" s="184">
        <f t="shared" si="6"/>
        <v>193573.36000000002</v>
      </c>
      <c r="G445" s="35"/>
    </row>
    <row r="446" spans="1:9" ht="15.75" thickBot="1" x14ac:dyDescent="0.3">
      <c r="A446" s="181">
        <v>44841</v>
      </c>
      <c r="B446" s="41" t="s">
        <v>154</v>
      </c>
      <c r="C446" s="182" t="s">
        <v>477</v>
      </c>
      <c r="D446" s="183"/>
      <c r="E446" s="183">
        <f>ROUND(E445*0.0015,2)</f>
        <v>24.57</v>
      </c>
      <c r="F446" s="184">
        <f>F445-E446+D446</f>
        <v>193548.79</v>
      </c>
      <c r="G446" s="35"/>
    </row>
    <row r="447" spans="1:9" ht="15.75" thickBot="1" x14ac:dyDescent="0.3">
      <c r="A447" s="181">
        <v>44841</v>
      </c>
      <c r="B447" s="41" t="s">
        <v>116</v>
      </c>
      <c r="C447" s="182" t="s">
        <v>478</v>
      </c>
      <c r="D447" s="183"/>
      <c r="E447" s="183">
        <v>47250</v>
      </c>
      <c r="F447" s="184">
        <f t="shared" ref="F447:F452" si="7">F446-E447+D447</f>
        <v>146298.79</v>
      </c>
      <c r="G447" s="35"/>
    </row>
    <row r="448" spans="1:9" ht="15.75" thickBot="1" x14ac:dyDescent="0.3">
      <c r="A448" s="181">
        <v>44841</v>
      </c>
      <c r="B448" s="41" t="s">
        <v>116</v>
      </c>
      <c r="C448" s="182" t="s">
        <v>479</v>
      </c>
      <c r="D448" s="183"/>
      <c r="E448" s="183">
        <f>ROUND(E447*0.0015,2)</f>
        <v>70.88</v>
      </c>
      <c r="F448" s="184">
        <f t="shared" si="7"/>
        <v>146227.91</v>
      </c>
      <c r="G448" s="35"/>
    </row>
    <row r="449" spans="1:7" ht="15.75" thickBot="1" x14ac:dyDescent="0.3">
      <c r="A449" s="181">
        <v>44845</v>
      </c>
      <c r="B449" s="41" t="s">
        <v>116</v>
      </c>
      <c r="C449" s="182" t="s">
        <v>480</v>
      </c>
      <c r="D449" s="183"/>
      <c r="E449" s="183">
        <v>13635</v>
      </c>
      <c r="F449" s="184">
        <f t="shared" si="7"/>
        <v>132592.91</v>
      </c>
      <c r="G449" s="35"/>
    </row>
    <row r="450" spans="1:7" ht="15.75" thickBot="1" x14ac:dyDescent="0.3">
      <c r="A450" s="181">
        <v>44845</v>
      </c>
      <c r="B450" s="41" t="s">
        <v>116</v>
      </c>
      <c r="C450" s="182" t="s">
        <v>481</v>
      </c>
      <c r="D450" s="183"/>
      <c r="E450" s="183">
        <f>ROUND(E449*0.0015,2)</f>
        <v>20.45</v>
      </c>
      <c r="F450" s="184">
        <f t="shared" si="7"/>
        <v>132572.46</v>
      </c>
      <c r="G450" s="35"/>
    </row>
    <row r="451" spans="1:7" ht="15.75" thickBot="1" x14ac:dyDescent="0.3">
      <c r="A451" s="181">
        <v>44845</v>
      </c>
      <c r="B451" s="41" t="s">
        <v>116</v>
      </c>
      <c r="C451" s="182" t="s">
        <v>482</v>
      </c>
      <c r="D451" s="183"/>
      <c r="E451" s="183">
        <v>63417</v>
      </c>
      <c r="F451" s="184">
        <f t="shared" si="7"/>
        <v>69155.459999999992</v>
      </c>
      <c r="G451" s="35"/>
    </row>
    <row r="452" spans="1:7" ht="15.75" thickBot="1" x14ac:dyDescent="0.3">
      <c r="A452" s="181">
        <v>44845</v>
      </c>
      <c r="B452" s="41" t="s">
        <v>116</v>
      </c>
      <c r="C452" s="182" t="s">
        <v>483</v>
      </c>
      <c r="D452" s="183"/>
      <c r="E452" s="183">
        <f>ROUND(E451*0.0015,2)</f>
        <v>95.13</v>
      </c>
      <c r="F452" s="184">
        <f t="shared" si="7"/>
        <v>69060.329999999987</v>
      </c>
      <c r="G452" s="35"/>
    </row>
    <row r="453" spans="1:7" ht="15.75" thickBot="1" x14ac:dyDescent="0.3">
      <c r="A453" s="181">
        <v>44847</v>
      </c>
      <c r="B453" s="41" t="s">
        <v>116</v>
      </c>
      <c r="C453" s="182" t="s">
        <v>189</v>
      </c>
      <c r="D453" s="183">
        <v>663520.12</v>
      </c>
      <c r="E453" s="183"/>
      <c r="F453" s="184">
        <f>F452-E453+D453</f>
        <v>732580.45</v>
      </c>
      <c r="G453" s="35"/>
    </row>
    <row r="454" spans="1:7" ht="15.75" thickBot="1" x14ac:dyDescent="0.3">
      <c r="A454" s="181">
        <v>44847</v>
      </c>
      <c r="B454" s="41" t="s">
        <v>116</v>
      </c>
      <c r="C454" s="182" t="s">
        <v>484</v>
      </c>
      <c r="D454" s="183"/>
      <c r="E454" s="183">
        <v>60000</v>
      </c>
      <c r="F454" s="184">
        <f t="shared" ref="F454:F468" si="8">F453-E454+D454</f>
        <v>672580.45</v>
      </c>
      <c r="G454" s="35"/>
    </row>
    <row r="455" spans="1:7" ht="15.75" thickBot="1" x14ac:dyDescent="0.3">
      <c r="A455" s="181">
        <v>44847</v>
      </c>
      <c r="B455" s="41" t="s">
        <v>116</v>
      </c>
      <c r="C455" s="182" t="s">
        <v>485</v>
      </c>
      <c r="D455" s="183"/>
      <c r="E455" s="183">
        <f>ROUND(E454*0.0015,2)</f>
        <v>90</v>
      </c>
      <c r="F455" s="184">
        <f t="shared" si="8"/>
        <v>672490.45</v>
      </c>
      <c r="G455" s="35"/>
    </row>
    <row r="456" spans="1:7" ht="15.75" thickBot="1" x14ac:dyDescent="0.3">
      <c r="A456" s="181">
        <v>44847</v>
      </c>
      <c r="B456" s="41" t="s">
        <v>116</v>
      </c>
      <c r="C456" s="182" t="s">
        <v>486</v>
      </c>
      <c r="D456" s="183"/>
      <c r="E456" s="183">
        <v>6000</v>
      </c>
      <c r="F456" s="184">
        <f t="shared" si="8"/>
        <v>666490.44999999995</v>
      </c>
      <c r="G456" s="35"/>
    </row>
    <row r="457" spans="1:7" ht="15.75" thickBot="1" x14ac:dyDescent="0.3">
      <c r="A457" s="181">
        <v>44847</v>
      </c>
      <c r="B457" s="41" t="s">
        <v>116</v>
      </c>
      <c r="C457" s="182" t="s">
        <v>487</v>
      </c>
      <c r="D457" s="183"/>
      <c r="E457" s="183">
        <f>ROUND(E456*0.0015,2)</f>
        <v>9</v>
      </c>
      <c r="F457" s="184">
        <f t="shared" si="8"/>
        <v>666481.44999999995</v>
      </c>
      <c r="G457" s="35"/>
    </row>
    <row r="458" spans="1:7" ht="15.75" thickBot="1" x14ac:dyDescent="0.3">
      <c r="A458" s="181">
        <v>44851</v>
      </c>
      <c r="B458" s="41" t="s">
        <v>116</v>
      </c>
      <c r="C458" s="182" t="s">
        <v>488</v>
      </c>
      <c r="D458" s="183"/>
      <c r="E458" s="183">
        <v>17155</v>
      </c>
      <c r="F458" s="184">
        <f t="shared" si="8"/>
        <v>649326.44999999995</v>
      </c>
      <c r="G458" s="35"/>
    </row>
    <row r="459" spans="1:7" ht="15.75" thickBot="1" x14ac:dyDescent="0.3">
      <c r="A459" s="181">
        <v>44851</v>
      </c>
      <c r="B459" s="41" t="s">
        <v>116</v>
      </c>
      <c r="C459" s="182" t="s">
        <v>489</v>
      </c>
      <c r="D459" s="183"/>
      <c r="E459" s="183">
        <f>ROUND(E458*0.0015,2)</f>
        <v>25.73</v>
      </c>
      <c r="F459" s="184">
        <f t="shared" si="8"/>
        <v>649300.72</v>
      </c>
      <c r="G459" s="35"/>
    </row>
    <row r="460" spans="1:7" ht="15.75" thickBot="1" x14ac:dyDescent="0.3">
      <c r="A460" s="181">
        <v>44851</v>
      </c>
      <c r="B460" s="41" t="s">
        <v>116</v>
      </c>
      <c r="C460" s="182" t="s">
        <v>490</v>
      </c>
      <c r="D460" s="183"/>
      <c r="E460" s="183">
        <v>6450</v>
      </c>
      <c r="F460" s="184">
        <f t="shared" si="8"/>
        <v>642850.72</v>
      </c>
      <c r="G460" s="35"/>
    </row>
    <row r="461" spans="1:7" ht="15.75" thickBot="1" x14ac:dyDescent="0.3">
      <c r="A461" s="181">
        <v>44851</v>
      </c>
      <c r="B461" s="41" t="s">
        <v>116</v>
      </c>
      <c r="C461" s="182" t="s">
        <v>491</v>
      </c>
      <c r="D461" s="183"/>
      <c r="E461" s="183">
        <f>ROUND(E460*0.0015,2)</f>
        <v>9.68</v>
      </c>
      <c r="F461" s="184">
        <f t="shared" si="8"/>
        <v>642841.03999999992</v>
      </c>
      <c r="G461" s="35"/>
    </row>
    <row r="462" spans="1:7" ht="15.75" thickBot="1" x14ac:dyDescent="0.3">
      <c r="A462" s="181">
        <v>44851</v>
      </c>
      <c r="B462" s="41" t="s">
        <v>116</v>
      </c>
      <c r="C462" s="182" t="s">
        <v>492</v>
      </c>
      <c r="D462" s="183"/>
      <c r="E462" s="183">
        <v>9800</v>
      </c>
      <c r="F462" s="184">
        <f t="shared" si="8"/>
        <v>633041.03999999992</v>
      </c>
      <c r="G462" s="35"/>
    </row>
    <row r="463" spans="1:7" ht="15.75" thickBot="1" x14ac:dyDescent="0.3">
      <c r="A463" s="181">
        <v>44851</v>
      </c>
      <c r="B463" s="41" t="s">
        <v>154</v>
      </c>
      <c r="C463" s="182" t="s">
        <v>493</v>
      </c>
      <c r="D463" s="183"/>
      <c r="E463" s="183">
        <f>ROUND(E462*0.0015,2)</f>
        <v>14.7</v>
      </c>
      <c r="F463" s="184">
        <f t="shared" si="8"/>
        <v>633026.34</v>
      </c>
      <c r="G463" s="35"/>
    </row>
    <row r="464" spans="1:7" ht="15.75" thickBot="1" x14ac:dyDescent="0.3">
      <c r="A464" s="181">
        <v>44854</v>
      </c>
      <c r="B464" s="41" t="s">
        <v>116</v>
      </c>
      <c r="C464" s="182" t="s">
        <v>494</v>
      </c>
      <c r="D464" s="183"/>
      <c r="E464" s="183">
        <v>12892</v>
      </c>
      <c r="F464" s="184">
        <f t="shared" si="8"/>
        <v>620134.34</v>
      </c>
      <c r="G464" s="35"/>
    </row>
    <row r="465" spans="1:7" ht="15.75" thickBot="1" x14ac:dyDescent="0.3">
      <c r="A465" s="181">
        <v>44854</v>
      </c>
      <c r="B465" s="41" t="s">
        <v>116</v>
      </c>
      <c r="C465" s="182" t="s">
        <v>495</v>
      </c>
      <c r="D465" s="183"/>
      <c r="E465" s="183">
        <f>ROUND(E464*0.0015,2)</f>
        <v>19.34</v>
      </c>
      <c r="F465" s="184">
        <f t="shared" si="8"/>
        <v>620115</v>
      </c>
      <c r="G465" s="35"/>
    </row>
    <row r="466" spans="1:7" ht="15.75" thickBot="1" x14ac:dyDescent="0.3">
      <c r="A466" s="181">
        <v>44854</v>
      </c>
      <c r="B466" s="41" t="s">
        <v>116</v>
      </c>
      <c r="C466" s="182" t="s">
        <v>496</v>
      </c>
      <c r="D466" s="183"/>
      <c r="E466" s="183">
        <v>5400</v>
      </c>
      <c r="F466" s="184">
        <f t="shared" si="8"/>
        <v>614715</v>
      </c>
      <c r="G466" s="35"/>
    </row>
    <row r="467" spans="1:7" ht="15.75" thickBot="1" x14ac:dyDescent="0.3">
      <c r="A467" s="181">
        <v>44854</v>
      </c>
      <c r="B467" s="41" t="s">
        <v>116</v>
      </c>
      <c r="C467" s="182" t="s">
        <v>497</v>
      </c>
      <c r="D467" s="183"/>
      <c r="E467" s="183">
        <f>ROUND(E466*0.0015,2)</f>
        <v>8.1</v>
      </c>
      <c r="F467" s="184">
        <f t="shared" si="8"/>
        <v>614706.9</v>
      </c>
      <c r="G467" s="35"/>
    </row>
    <row r="468" spans="1:7" ht="15.75" thickBot="1" x14ac:dyDescent="0.3">
      <c r="A468" s="181">
        <v>44858</v>
      </c>
      <c r="B468" s="72" t="s">
        <v>116</v>
      </c>
      <c r="C468" s="182" t="s">
        <v>498</v>
      </c>
      <c r="D468" s="183"/>
      <c r="E468" s="183">
        <v>5300</v>
      </c>
      <c r="F468" s="185">
        <f t="shared" si="8"/>
        <v>609406.9</v>
      </c>
      <c r="G468" s="35"/>
    </row>
    <row r="469" spans="1:7" ht="15.75" thickBot="1" x14ac:dyDescent="0.3">
      <c r="A469" s="186">
        <v>44858</v>
      </c>
      <c r="B469" s="55" t="s">
        <v>116</v>
      </c>
      <c r="C469" s="187" t="s">
        <v>499</v>
      </c>
      <c r="D469" s="183"/>
      <c r="E469" s="183">
        <f>ROUND(E468*0.0015,2)</f>
        <v>7.95</v>
      </c>
      <c r="F469" s="188">
        <f>F468-E469+D469</f>
        <v>609398.95000000007</v>
      </c>
      <c r="G469" s="35"/>
    </row>
    <row r="470" spans="1:7" ht="15.75" thickBot="1" x14ac:dyDescent="0.3">
      <c r="A470" s="181">
        <v>44859</v>
      </c>
      <c r="B470" s="39" t="s">
        <v>116</v>
      </c>
      <c r="C470" s="182" t="s">
        <v>500</v>
      </c>
      <c r="D470" s="183"/>
      <c r="E470" s="183">
        <v>18230</v>
      </c>
      <c r="F470" s="184">
        <f t="shared" ref="F470:F482" si="9">F469-E470+D470</f>
        <v>591168.95000000007</v>
      </c>
      <c r="G470" s="35"/>
    </row>
    <row r="471" spans="1:7" ht="15.75" thickBot="1" x14ac:dyDescent="0.3">
      <c r="A471" s="181">
        <v>44859</v>
      </c>
      <c r="B471" s="39" t="s">
        <v>116</v>
      </c>
      <c r="C471" s="182" t="s">
        <v>501</v>
      </c>
      <c r="D471" s="183"/>
      <c r="E471" s="183">
        <f t="shared" ref="E471" si="10">ROUND(E470*0.0015,2)</f>
        <v>27.35</v>
      </c>
      <c r="F471" s="184">
        <f t="shared" si="9"/>
        <v>591141.60000000009</v>
      </c>
      <c r="G471" s="35"/>
    </row>
    <row r="472" spans="1:7" ht="15.75" thickBot="1" x14ac:dyDescent="0.3">
      <c r="A472" s="181">
        <v>44859</v>
      </c>
      <c r="B472" s="39" t="s">
        <v>116</v>
      </c>
      <c r="C472" s="182" t="s">
        <v>502</v>
      </c>
      <c r="D472" s="183"/>
      <c r="E472" s="183">
        <v>16267</v>
      </c>
      <c r="F472" s="184">
        <f t="shared" si="9"/>
        <v>574874.60000000009</v>
      </c>
      <c r="G472" s="35"/>
    </row>
    <row r="473" spans="1:7" ht="15.75" thickBot="1" x14ac:dyDescent="0.3">
      <c r="A473" s="181">
        <v>44859</v>
      </c>
      <c r="B473" s="39" t="s">
        <v>116</v>
      </c>
      <c r="C473" s="182" t="s">
        <v>503</v>
      </c>
      <c r="D473" s="183"/>
      <c r="E473" s="183">
        <f t="shared" ref="E473" si="11">ROUND(E472*0.0015,2)</f>
        <v>24.4</v>
      </c>
      <c r="F473" s="184">
        <f t="shared" si="9"/>
        <v>574850.20000000007</v>
      </c>
      <c r="G473" s="35"/>
    </row>
    <row r="474" spans="1:7" ht="15.75" thickBot="1" x14ac:dyDescent="0.3">
      <c r="A474" s="181">
        <v>44859</v>
      </c>
      <c r="B474" s="39" t="s">
        <v>116</v>
      </c>
      <c r="C474" s="182" t="s">
        <v>504</v>
      </c>
      <c r="D474" s="183"/>
      <c r="E474" s="183">
        <v>19035.5</v>
      </c>
      <c r="F474" s="184">
        <f t="shared" si="9"/>
        <v>555814.70000000007</v>
      </c>
      <c r="G474" s="35"/>
    </row>
    <row r="475" spans="1:7" ht="15.75" thickBot="1" x14ac:dyDescent="0.3">
      <c r="A475" s="181">
        <v>44859</v>
      </c>
      <c r="B475" s="39" t="s">
        <v>116</v>
      </c>
      <c r="C475" s="182" t="s">
        <v>505</v>
      </c>
      <c r="D475" s="183"/>
      <c r="E475" s="183">
        <f t="shared" ref="E475" si="12">ROUND(E474*0.0015,2)</f>
        <v>28.55</v>
      </c>
      <c r="F475" s="184">
        <f t="shared" si="9"/>
        <v>555786.15</v>
      </c>
      <c r="G475" s="35"/>
    </row>
    <row r="476" spans="1:7" ht="15.75" thickBot="1" x14ac:dyDescent="0.3">
      <c r="A476" s="181">
        <v>44860</v>
      </c>
      <c r="B476" s="39" t="s">
        <v>116</v>
      </c>
      <c r="C476" s="182" t="s">
        <v>506</v>
      </c>
      <c r="D476" s="183"/>
      <c r="E476" s="183">
        <v>4300</v>
      </c>
      <c r="F476" s="184">
        <f t="shared" si="9"/>
        <v>551486.15</v>
      </c>
      <c r="G476" s="35"/>
    </row>
    <row r="477" spans="1:7" ht="15.75" thickBot="1" x14ac:dyDescent="0.3">
      <c r="A477" s="181">
        <v>44860</v>
      </c>
      <c r="B477" s="39" t="s">
        <v>116</v>
      </c>
      <c r="C477" s="182" t="s">
        <v>507</v>
      </c>
      <c r="D477" s="183"/>
      <c r="E477" s="183">
        <f>ROUND(E476*0.0015,2)</f>
        <v>6.45</v>
      </c>
      <c r="F477" s="184">
        <f t="shared" si="9"/>
        <v>551479.70000000007</v>
      </c>
      <c r="G477" s="35"/>
    </row>
    <row r="478" spans="1:7" ht="15.75" thickBot="1" x14ac:dyDescent="0.3">
      <c r="A478" s="181">
        <v>44860</v>
      </c>
      <c r="B478" s="39" t="s">
        <v>116</v>
      </c>
      <c r="C478" s="182" t="s">
        <v>508</v>
      </c>
      <c r="D478" s="183"/>
      <c r="E478" s="183">
        <v>183700</v>
      </c>
      <c r="F478" s="184">
        <f t="shared" si="9"/>
        <v>367779.70000000007</v>
      </c>
      <c r="G478" s="35"/>
    </row>
    <row r="479" spans="1:7" ht="15.75" thickBot="1" x14ac:dyDescent="0.3">
      <c r="A479" s="181">
        <v>44860</v>
      </c>
      <c r="B479" s="39" t="s">
        <v>116</v>
      </c>
      <c r="C479" s="182" t="s">
        <v>509</v>
      </c>
      <c r="D479" s="183"/>
      <c r="E479" s="183">
        <f t="shared" ref="E479:E481" si="13">ROUND(E478*0.0015,2)</f>
        <v>275.55</v>
      </c>
      <c r="F479" s="184">
        <f t="shared" si="9"/>
        <v>367504.15000000008</v>
      </c>
      <c r="G479" s="35"/>
    </row>
    <row r="480" spans="1:7" ht="15.75" thickBot="1" x14ac:dyDescent="0.3">
      <c r="A480" s="181">
        <v>44862</v>
      </c>
      <c r="B480" s="39" t="s">
        <v>116</v>
      </c>
      <c r="C480" s="182" t="s">
        <v>510</v>
      </c>
      <c r="D480" s="183"/>
      <c r="E480" s="183">
        <v>110050</v>
      </c>
      <c r="F480" s="184">
        <f t="shared" si="9"/>
        <v>257454.15000000008</v>
      </c>
      <c r="G480" s="35"/>
    </row>
    <row r="481" spans="1:7" ht="15.75" thickBot="1" x14ac:dyDescent="0.3">
      <c r="A481" s="181">
        <v>44862</v>
      </c>
      <c r="B481" s="39" t="s">
        <v>116</v>
      </c>
      <c r="C481" s="182" t="s">
        <v>511</v>
      </c>
      <c r="D481" s="183"/>
      <c r="E481" s="183">
        <f t="shared" si="13"/>
        <v>165.08</v>
      </c>
      <c r="F481" s="184">
        <f t="shared" si="9"/>
        <v>257289.07000000009</v>
      </c>
      <c r="G481" s="35"/>
    </row>
    <row r="482" spans="1:7" ht="15.75" thickBot="1" x14ac:dyDescent="0.3">
      <c r="A482" s="181">
        <v>44865</v>
      </c>
      <c r="B482" s="39" t="s">
        <v>116</v>
      </c>
      <c r="C482" s="182" t="s">
        <v>512</v>
      </c>
      <c r="D482" s="183"/>
      <c r="E482" s="183">
        <v>175</v>
      </c>
      <c r="F482" s="184">
        <f t="shared" si="9"/>
        <v>257114.07000000009</v>
      </c>
      <c r="G482" s="35"/>
    </row>
    <row r="483" spans="1:7" ht="15.75" thickBot="1" x14ac:dyDescent="0.3">
      <c r="A483" s="115" t="s">
        <v>190</v>
      </c>
      <c r="B483" s="116"/>
      <c r="C483" s="117"/>
      <c r="D483" s="189">
        <f>SUM(D437:D482)</f>
        <v>663520.12</v>
      </c>
      <c r="E483" s="189">
        <f>SUM(E437:E482)</f>
        <v>694004.11</v>
      </c>
      <c r="F483" s="190">
        <f>F435+D483-E483</f>
        <v>257114.06999999995</v>
      </c>
      <c r="G483" s="35"/>
    </row>
    <row r="484" spans="1:7" x14ac:dyDescent="0.25">
      <c r="A484" s="40"/>
      <c r="B484" s="40"/>
      <c r="C484" s="35"/>
      <c r="D484" s="73"/>
      <c r="E484" s="74"/>
      <c r="F484" s="35"/>
      <c r="G484" s="35"/>
    </row>
    <row r="485" spans="1:7" x14ac:dyDescent="0.25">
      <c r="A485" s="40"/>
      <c r="B485" s="40"/>
      <c r="C485" s="35"/>
      <c r="D485" s="73"/>
      <c r="E485" s="74"/>
      <c r="F485" s="35"/>
      <c r="G485" s="35"/>
    </row>
    <row r="486" spans="1:7" x14ac:dyDescent="0.25">
      <c r="A486" s="40"/>
      <c r="B486" s="40"/>
      <c r="C486" s="35"/>
      <c r="D486" s="73"/>
      <c r="E486" s="74"/>
      <c r="F486" s="35"/>
      <c r="G486" s="35"/>
    </row>
    <row r="487" spans="1:7" x14ac:dyDescent="0.25">
      <c r="A487" s="8"/>
      <c r="B487" s="7" t="s">
        <v>23</v>
      </c>
      <c r="C487" s="7"/>
      <c r="D487" s="17" t="s">
        <v>129</v>
      </c>
      <c r="E487" s="8"/>
    </row>
    <row r="488" spans="1:7" x14ac:dyDescent="0.25">
      <c r="A488" s="8"/>
      <c r="B488" s="7" t="s">
        <v>22</v>
      </c>
      <c r="C488" s="7"/>
      <c r="D488" s="3" t="s">
        <v>130</v>
      </c>
      <c r="E488" s="8"/>
    </row>
    <row r="489" spans="1:7" x14ac:dyDescent="0.25">
      <c r="A489" s="8"/>
      <c r="B489" s="7" t="s">
        <v>21</v>
      </c>
      <c r="C489" s="7"/>
      <c r="D489" s="18" t="s">
        <v>131</v>
      </c>
      <c r="E489" s="8"/>
    </row>
    <row r="490" spans="1:7" x14ac:dyDescent="0.25">
      <c r="A490" s="40"/>
      <c r="B490" s="102"/>
      <c r="C490" s="74"/>
      <c r="D490" s="35"/>
      <c r="E490" s="35"/>
      <c r="F490" s="35"/>
      <c r="G490" s="35"/>
    </row>
    <row r="499" spans="1:5" x14ac:dyDescent="0.25">
      <c r="A499" s="8"/>
      <c r="B499" s="7"/>
      <c r="C499" s="3"/>
      <c r="D499" s="8"/>
    </row>
    <row r="500" spans="1:5" x14ac:dyDescent="0.25">
      <c r="A500" s="8"/>
      <c r="B500" s="7"/>
      <c r="C500" s="18"/>
      <c r="D500" s="8"/>
    </row>
    <row r="501" spans="1:5" x14ac:dyDescent="0.25">
      <c r="A501" s="8"/>
      <c r="B501" s="36"/>
      <c r="D501" s="8"/>
    </row>
    <row r="502" spans="1:5" x14ac:dyDescent="0.25">
      <c r="A502" s="8"/>
      <c r="B502" s="21"/>
      <c r="D502" s="8"/>
    </row>
    <row r="503" spans="1:5" x14ac:dyDescent="0.25">
      <c r="B503" s="22"/>
    </row>
    <row r="504" spans="1:5" x14ac:dyDescent="0.25">
      <c r="B504" s="37" t="s">
        <v>160</v>
      </c>
    </row>
    <row r="505" spans="1:5" x14ac:dyDescent="0.25">
      <c r="B505" s="37" t="s">
        <v>161</v>
      </c>
    </row>
    <row r="506" spans="1:5" x14ac:dyDescent="0.25">
      <c r="B506" s="30" t="s">
        <v>536</v>
      </c>
    </row>
    <row r="507" spans="1:5" x14ac:dyDescent="0.25">
      <c r="B507" s="23" t="s">
        <v>159</v>
      </c>
    </row>
    <row r="508" spans="1:5" x14ac:dyDescent="0.25">
      <c r="B508" s="23"/>
    </row>
    <row r="509" spans="1:5" ht="15.75" thickBot="1" x14ac:dyDescent="0.3">
      <c r="B509" s="23"/>
      <c r="E509" s="23"/>
    </row>
    <row r="510" spans="1:5" x14ac:dyDescent="0.25">
      <c r="B510" s="106" t="s">
        <v>132</v>
      </c>
      <c r="C510" s="106" t="s">
        <v>133</v>
      </c>
      <c r="E510" s="23"/>
    </row>
    <row r="511" spans="1:5" x14ac:dyDescent="0.25">
      <c r="B511" s="107"/>
      <c r="C511" s="107"/>
      <c r="E511" s="23"/>
    </row>
    <row r="512" spans="1:5" ht="15.75" thickBot="1" x14ac:dyDescent="0.3">
      <c r="B512" s="108"/>
      <c r="C512" s="108"/>
      <c r="E512" s="23"/>
    </row>
    <row r="513" spans="2:5" x14ac:dyDescent="0.25">
      <c r="B513" s="24"/>
      <c r="C513" s="109">
        <v>34330867.039999999</v>
      </c>
      <c r="E513" s="23"/>
    </row>
    <row r="514" spans="2:5" ht="15.75" thickBot="1" x14ac:dyDescent="0.3">
      <c r="B514" s="25" t="s">
        <v>134</v>
      </c>
      <c r="C514" s="110"/>
      <c r="E514" s="23"/>
    </row>
    <row r="515" spans="2:5" x14ac:dyDescent="0.25">
      <c r="B515" s="26"/>
      <c r="C515" s="111">
        <v>663520.12</v>
      </c>
      <c r="E515" s="23"/>
    </row>
    <row r="516" spans="2:5" ht="33.75" x14ac:dyDescent="0.25">
      <c r="B516" s="26" t="s">
        <v>236</v>
      </c>
      <c r="C516" s="112"/>
      <c r="E516" s="23"/>
    </row>
    <row r="517" spans="2:5" x14ac:dyDescent="0.25">
      <c r="B517" s="27"/>
      <c r="C517" s="112"/>
      <c r="E517" s="23"/>
    </row>
    <row r="518" spans="2:5" ht="15.75" thickBot="1" x14ac:dyDescent="0.3">
      <c r="B518" s="28"/>
      <c r="C518" s="113"/>
      <c r="E518" s="23"/>
    </row>
    <row r="519" spans="2:5" x14ac:dyDescent="0.25">
      <c r="B519" s="29" t="s">
        <v>135</v>
      </c>
      <c r="C519" s="104">
        <f>C513-C515</f>
        <v>33667346.920000002</v>
      </c>
      <c r="E519" s="23"/>
    </row>
    <row r="520" spans="2:5" ht="15.75" thickBot="1" x14ac:dyDescent="0.3">
      <c r="B520" s="25" t="s">
        <v>136</v>
      </c>
      <c r="C520" s="105"/>
      <c r="E520" s="23"/>
    </row>
    <row r="521" spans="2:5" x14ac:dyDescent="0.25">
      <c r="B521" s="23"/>
      <c r="E521" s="23"/>
    </row>
    <row r="522" spans="2:5" x14ac:dyDescent="0.25">
      <c r="B522" s="23"/>
      <c r="E522" s="23"/>
    </row>
    <row r="523" spans="2:5" x14ac:dyDescent="0.25">
      <c r="B523" s="23"/>
      <c r="E523" s="23"/>
    </row>
    <row r="524" spans="2:5" x14ac:dyDescent="0.25">
      <c r="B524" s="30"/>
    </row>
    <row r="525" spans="2:5" x14ac:dyDescent="0.25">
      <c r="B525" s="30"/>
    </row>
    <row r="526" spans="2:5" x14ac:dyDescent="0.25">
      <c r="B526" s="31"/>
    </row>
    <row r="527" spans="2:5" x14ac:dyDescent="0.25">
      <c r="B527" s="31" t="s">
        <v>137</v>
      </c>
    </row>
    <row r="528" spans="2:5" x14ac:dyDescent="0.25">
      <c r="B528" s="32" t="s">
        <v>138</v>
      </c>
    </row>
  </sheetData>
  <mergeCells count="45">
    <mergeCell ref="A278:F278"/>
    <mergeCell ref="A279:B279"/>
    <mergeCell ref="D279:E279"/>
    <mergeCell ref="A327:C327"/>
    <mergeCell ref="C348:D348"/>
    <mergeCell ref="A371:E371"/>
    <mergeCell ref="A156:B156"/>
    <mergeCell ref="A97:I97"/>
    <mergeCell ref="A98:I98"/>
    <mergeCell ref="A99:I99"/>
    <mergeCell ref="A100:I100"/>
    <mergeCell ref="A101:I101"/>
    <mergeCell ref="A152:B152"/>
    <mergeCell ref="D152:G152"/>
    <mergeCell ref="A153:B153"/>
    <mergeCell ref="D153:G153"/>
    <mergeCell ref="A154:B154"/>
    <mergeCell ref="C168:D168"/>
    <mergeCell ref="A169:D169"/>
    <mergeCell ref="A170:D170"/>
    <mergeCell ref="A171:D171"/>
    <mergeCell ref="A172:D172"/>
    <mergeCell ref="A173:D173"/>
    <mergeCell ref="A174:D174"/>
    <mergeCell ref="A271:G271"/>
    <mergeCell ref="A272:G272"/>
    <mergeCell ref="A273:G273"/>
    <mergeCell ref="A274:G274"/>
    <mergeCell ref="A275:G275"/>
    <mergeCell ref="A276:G276"/>
    <mergeCell ref="A434:F434"/>
    <mergeCell ref="A435:B435"/>
    <mergeCell ref="D435:E435"/>
    <mergeCell ref="A483:C483"/>
    <mergeCell ref="A428:F428"/>
    <mergeCell ref="A429:F429"/>
    <mergeCell ref="A430:F430"/>
    <mergeCell ref="A431:F431"/>
    <mergeCell ref="A432:F432"/>
    <mergeCell ref="C519:C520"/>
    <mergeCell ref="B510:B512"/>
    <mergeCell ref="C510:C512"/>
    <mergeCell ref="C513:C514"/>
    <mergeCell ref="C515:C518"/>
    <mergeCell ref="A433:F43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Rosario Nuñez Santos</dc:creator>
  <cp:lastModifiedBy>María Núñez</cp:lastModifiedBy>
  <cp:lastPrinted>2022-05-03T18:49:59Z</cp:lastPrinted>
  <dcterms:created xsi:type="dcterms:W3CDTF">2022-05-03T15:08:27Z</dcterms:created>
  <dcterms:modified xsi:type="dcterms:W3CDTF">2022-11-09T19:37:07Z</dcterms:modified>
</cp:coreProperties>
</file>